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bnor_Gemensam\Prissamordning\Rostfritt\"/>
    </mc:Choice>
  </mc:AlternateContent>
  <bookViews>
    <workbookView xWindow="0" yWindow="0" windowWidth="28800" windowHeight="11850"/>
  </bookViews>
  <sheets>
    <sheet name="Grundpris_SEK" sheetId="5" r:id="rId1"/>
    <sheet name="Legeringstilägg_SEK" sheetId="2" r:id="rId2"/>
    <sheet name="Effektivpris_SEK" sheetId="4" r:id="rId3"/>
    <sheet name="Legeringsandel_%" sheetId="6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C185" i="6" l="1"/>
  <c r="D185" i="6"/>
  <c r="E185" i="6"/>
  <c r="F185" i="6"/>
  <c r="C185" i="4"/>
  <c r="D185" i="4"/>
  <c r="E185" i="4"/>
  <c r="F185" i="4"/>
  <c r="F1" i="2"/>
  <c r="F3" i="2"/>
  <c r="E3" i="2"/>
  <c r="D3" i="2"/>
  <c r="C3" i="2"/>
  <c r="C184" i="4" l="1"/>
  <c r="C184" i="6" s="1"/>
  <c r="D184" i="4"/>
  <c r="D184" i="6" s="1"/>
  <c r="E184" i="4"/>
  <c r="E184" i="6" s="1"/>
  <c r="F184" i="4"/>
  <c r="F184" i="6" s="1"/>
  <c r="C182" i="4" l="1"/>
  <c r="C182" i="6" s="1"/>
  <c r="D182" i="4"/>
  <c r="D182" i="6" s="1"/>
  <c r="E182" i="4"/>
  <c r="E182" i="6" s="1"/>
  <c r="F182" i="4"/>
  <c r="F182" i="6" s="1"/>
  <c r="C183" i="4"/>
  <c r="C183" i="6" s="1"/>
  <c r="D183" i="4"/>
  <c r="D183" i="6" s="1"/>
  <c r="E183" i="4"/>
  <c r="E183" i="6" s="1"/>
  <c r="F183" i="4"/>
  <c r="F183" i="6" s="1"/>
  <c r="C181" i="4" l="1"/>
  <c r="C181" i="6" s="1"/>
  <c r="D181" i="4"/>
  <c r="D181" i="6" s="1"/>
  <c r="E181" i="4"/>
  <c r="E181" i="6" s="1"/>
  <c r="F181" i="4"/>
  <c r="F181" i="6" s="1"/>
  <c r="C180" i="4" l="1"/>
  <c r="C180" i="6" s="1"/>
  <c r="D180" i="4"/>
  <c r="D180" i="6" s="1"/>
  <c r="E180" i="4"/>
  <c r="E180" i="6" s="1"/>
  <c r="F180" i="4"/>
  <c r="F180" i="6" s="1"/>
  <c r="C179" i="4" l="1"/>
  <c r="C179" i="6" s="1"/>
  <c r="D179" i="4"/>
  <c r="D179" i="6" s="1"/>
  <c r="E179" i="4"/>
  <c r="E179" i="6" s="1"/>
  <c r="F179" i="4"/>
  <c r="F179" i="6" s="1"/>
  <c r="C178" i="4" l="1"/>
  <c r="C178" i="6" s="1"/>
  <c r="D178" i="4"/>
  <c r="D178" i="6" s="1"/>
  <c r="E178" i="4"/>
  <c r="E178" i="6" s="1"/>
  <c r="F178" i="4"/>
  <c r="F178" i="6" s="1"/>
  <c r="E177" i="6" l="1"/>
  <c r="C177" i="4"/>
  <c r="C177" i="6" s="1"/>
  <c r="D177" i="4"/>
  <c r="D177" i="6" s="1"/>
  <c r="E177" i="4"/>
  <c r="F177" i="4"/>
  <c r="F177" i="6" s="1"/>
  <c r="C176" i="4" l="1"/>
  <c r="C176" i="6" s="1"/>
  <c r="D176" i="4"/>
  <c r="D176" i="6" s="1"/>
  <c r="E176" i="4"/>
  <c r="E176" i="6" s="1"/>
  <c r="F176" i="4"/>
  <c r="F176" i="6" s="1"/>
  <c r="C175" i="4" l="1"/>
  <c r="C175" i="6" s="1"/>
  <c r="D175" i="4"/>
  <c r="D175" i="6" s="1"/>
  <c r="E175" i="4"/>
  <c r="E175" i="6" s="1"/>
  <c r="F175" i="4"/>
  <c r="F175" i="6" s="1"/>
  <c r="C174" i="4" l="1"/>
  <c r="C174" i="6" s="1"/>
  <c r="D174" i="4"/>
  <c r="D174" i="6" s="1"/>
  <c r="E174" i="4"/>
  <c r="E174" i="6" s="1"/>
  <c r="F174" i="4"/>
  <c r="F174" i="6" s="1"/>
  <c r="D173" i="6" l="1"/>
  <c r="C173" i="4"/>
  <c r="C173" i="6" s="1"/>
  <c r="D173" i="4"/>
  <c r="E173" i="4"/>
  <c r="E173" i="6" s="1"/>
  <c r="F173" i="4"/>
  <c r="F173" i="6" s="1"/>
  <c r="C172" i="4" l="1"/>
  <c r="C172" i="6" s="1"/>
  <c r="D172" i="4"/>
  <c r="D172" i="6" s="1"/>
  <c r="E172" i="4"/>
  <c r="E172" i="6" s="1"/>
  <c r="F172" i="4"/>
  <c r="F172" i="6" s="1"/>
  <c r="C171" i="4" l="1"/>
  <c r="C171" i="6" s="1"/>
  <c r="D171" i="4"/>
  <c r="D171" i="6" s="1"/>
  <c r="E171" i="4"/>
  <c r="E171" i="6" s="1"/>
  <c r="F171" i="4"/>
  <c r="F171" i="6" s="1"/>
  <c r="C169" i="4" l="1"/>
  <c r="C169" i="6" s="1"/>
  <c r="D169" i="4"/>
  <c r="D169" i="6" s="1"/>
  <c r="E169" i="4"/>
  <c r="E169" i="6" s="1"/>
  <c r="F169" i="4"/>
  <c r="F169" i="6" s="1"/>
  <c r="C170" i="4"/>
  <c r="C170" i="6" s="1"/>
  <c r="D170" i="4"/>
  <c r="D170" i="6" s="1"/>
  <c r="E170" i="4"/>
  <c r="E170" i="6" s="1"/>
  <c r="F170" i="4"/>
  <c r="F170" i="6" s="1"/>
  <c r="C168" i="4" l="1"/>
  <c r="C168" i="6" s="1"/>
  <c r="D168" i="4"/>
  <c r="D168" i="6" s="1"/>
  <c r="E168" i="4"/>
  <c r="E168" i="6" s="1"/>
  <c r="F168" i="4"/>
  <c r="F168" i="6" s="1"/>
  <c r="C167" i="4" l="1"/>
  <c r="C167" i="6" s="1"/>
  <c r="D167" i="4"/>
  <c r="D167" i="6" s="1"/>
  <c r="E167" i="4"/>
  <c r="E167" i="6" s="1"/>
  <c r="F167" i="4"/>
  <c r="F167" i="6" s="1"/>
  <c r="C166" i="4" l="1"/>
  <c r="C166" i="6" s="1"/>
  <c r="D166" i="4"/>
  <c r="D166" i="6" s="1"/>
  <c r="E166" i="4"/>
  <c r="E166" i="6" s="1"/>
  <c r="F166" i="4"/>
  <c r="F166" i="6" s="1"/>
  <c r="C165" i="4" l="1"/>
  <c r="C165" i="6" s="1"/>
  <c r="D165" i="4"/>
  <c r="D165" i="6" s="1"/>
  <c r="E165" i="4"/>
  <c r="E165" i="6" s="1"/>
  <c r="F165" i="4"/>
  <c r="F165" i="6" s="1"/>
  <c r="C164" i="4" l="1"/>
  <c r="C164" i="6" s="1"/>
  <c r="D164" i="4"/>
  <c r="D164" i="6" s="1"/>
  <c r="E164" i="4"/>
  <c r="E164" i="6" s="1"/>
  <c r="F164" i="4"/>
  <c r="F164" i="6" s="1"/>
  <c r="C163" i="4" l="1"/>
  <c r="C163" i="6" s="1"/>
  <c r="D163" i="4"/>
  <c r="D163" i="6" s="1"/>
  <c r="E163" i="4"/>
  <c r="E163" i="6" s="1"/>
  <c r="F163" i="4"/>
  <c r="F163" i="6" s="1"/>
  <c r="C162" i="4" l="1"/>
  <c r="C162" i="6" s="1"/>
  <c r="D162" i="4"/>
  <c r="D162" i="6" s="1"/>
  <c r="E162" i="4"/>
  <c r="E162" i="6" s="1"/>
  <c r="F162" i="4"/>
  <c r="F162" i="6" s="1"/>
  <c r="D161" i="6" l="1"/>
  <c r="C161" i="4"/>
  <c r="C161" i="6" s="1"/>
  <c r="D161" i="4"/>
  <c r="E161" i="4"/>
  <c r="E161" i="6" s="1"/>
  <c r="F161" i="4"/>
  <c r="F161" i="6" s="1"/>
  <c r="C160" i="4" l="1"/>
  <c r="C160" i="6" s="1"/>
  <c r="D160" i="4"/>
  <c r="D160" i="6" s="1"/>
  <c r="E160" i="4"/>
  <c r="E160" i="6" s="1"/>
  <c r="F160" i="4"/>
  <c r="F160" i="6" s="1"/>
  <c r="C158" i="4" l="1"/>
  <c r="C158" i="6" s="1"/>
  <c r="D158" i="4"/>
  <c r="D158" i="6" s="1"/>
  <c r="E158" i="4"/>
  <c r="E158" i="6" s="1"/>
  <c r="F158" i="4"/>
  <c r="F158" i="6" s="1"/>
  <c r="C159" i="4"/>
  <c r="C159" i="6" s="1"/>
  <c r="D159" i="4"/>
  <c r="D159" i="6" s="1"/>
  <c r="E159" i="4"/>
  <c r="E159" i="6" s="1"/>
  <c r="F159" i="4"/>
  <c r="F159" i="6" s="1"/>
  <c r="C156" i="4" l="1"/>
  <c r="C156" i="6" s="1"/>
  <c r="D156" i="4"/>
  <c r="D156" i="6" s="1"/>
  <c r="E156" i="4"/>
  <c r="E156" i="6" s="1"/>
  <c r="F156" i="4"/>
  <c r="F156" i="6" s="1"/>
  <c r="C157" i="4"/>
  <c r="C157" i="6" s="1"/>
  <c r="D157" i="4"/>
  <c r="D157" i="6" s="1"/>
  <c r="E157" i="4"/>
  <c r="E157" i="6" s="1"/>
  <c r="F157" i="4"/>
  <c r="F157" i="6" s="1"/>
  <c r="E155" i="6" l="1"/>
  <c r="C155" i="4"/>
  <c r="C155" i="6" s="1"/>
  <c r="D155" i="4"/>
  <c r="D155" i="6" s="1"/>
  <c r="E155" i="4"/>
  <c r="F155" i="4"/>
  <c r="F155" i="6" s="1"/>
  <c r="C154" i="4" l="1"/>
  <c r="C154" i="6" s="1"/>
  <c r="D154" i="4"/>
  <c r="D154" i="6" s="1"/>
  <c r="E154" i="4"/>
  <c r="E154" i="6" s="1"/>
  <c r="F154" i="4"/>
  <c r="F154" i="6" s="1"/>
  <c r="C153" i="4" l="1"/>
  <c r="C153" i="6" s="1"/>
  <c r="D153" i="4"/>
  <c r="D153" i="6" s="1"/>
  <c r="E153" i="4"/>
  <c r="E153" i="6" s="1"/>
  <c r="F153" i="4"/>
  <c r="F153" i="6" s="1"/>
  <c r="D152" i="6" l="1"/>
  <c r="E152" i="6"/>
  <c r="C152" i="4"/>
  <c r="C152" i="6" s="1"/>
  <c r="D152" i="4"/>
  <c r="E152" i="4"/>
  <c r="F152" i="4"/>
  <c r="F152" i="6" s="1"/>
  <c r="D151" i="6" l="1"/>
  <c r="E151" i="6"/>
  <c r="C151" i="4"/>
  <c r="C151" i="6" s="1"/>
  <c r="D151" i="4"/>
  <c r="E151" i="4"/>
  <c r="F151" i="4"/>
  <c r="F151" i="6" s="1"/>
  <c r="C150" i="4" l="1"/>
  <c r="C150" i="6" s="1"/>
  <c r="D150" i="4"/>
  <c r="D150" i="6" s="1"/>
  <c r="E150" i="4"/>
  <c r="E150" i="6" s="1"/>
  <c r="F150" i="4"/>
  <c r="F150" i="6" s="1"/>
  <c r="C149" i="4" l="1"/>
  <c r="C149" i="6" s="1"/>
  <c r="D149" i="4"/>
  <c r="D149" i="6" s="1"/>
  <c r="E149" i="4"/>
  <c r="E149" i="6" s="1"/>
  <c r="F149" i="4"/>
  <c r="F149" i="6" s="1"/>
  <c r="C148" i="4" l="1"/>
  <c r="C148" i="6" s="1"/>
  <c r="D148" i="4"/>
  <c r="D148" i="6" s="1"/>
  <c r="E148" i="4"/>
  <c r="E148" i="6" s="1"/>
  <c r="F148" i="4"/>
  <c r="F148" i="6" s="1"/>
  <c r="C147" i="4" l="1"/>
  <c r="C147" i="6" s="1"/>
  <c r="D147" i="4"/>
  <c r="D147" i="6" s="1"/>
  <c r="E147" i="4"/>
  <c r="E147" i="6" s="1"/>
  <c r="F147" i="4"/>
  <c r="F147" i="6" s="1"/>
  <c r="C145" i="4"/>
  <c r="C145" i="6" s="1"/>
  <c r="D145" i="4"/>
  <c r="D145" i="6" s="1"/>
  <c r="E145" i="4"/>
  <c r="E145" i="6" s="1"/>
  <c r="F145" i="4"/>
  <c r="F145" i="6" s="1"/>
  <c r="C146" i="4"/>
  <c r="C146" i="6" s="1"/>
  <c r="D146" i="4"/>
  <c r="D146" i="6" s="1"/>
  <c r="E146" i="4"/>
  <c r="E146" i="6" s="1"/>
  <c r="F146" i="4"/>
  <c r="F146" i="6" s="1"/>
  <c r="C144" i="4" l="1"/>
  <c r="C144" i="6" s="1"/>
  <c r="D144" i="4"/>
  <c r="D144" i="6" s="1"/>
  <c r="E144" i="4"/>
  <c r="E144" i="6" s="1"/>
  <c r="F144" i="4"/>
  <c r="F144" i="6" s="1"/>
  <c r="C143" i="4" l="1"/>
  <c r="C143" i="6" s="1"/>
  <c r="D143" i="4"/>
  <c r="D143" i="6" s="1"/>
  <c r="E143" i="4"/>
  <c r="E143" i="6" s="1"/>
  <c r="F143" i="4"/>
  <c r="F143" i="6" s="1"/>
  <c r="C142" i="4" l="1"/>
  <c r="C142" i="6" s="1"/>
  <c r="D142" i="4"/>
  <c r="D142" i="6" s="1"/>
  <c r="E142" i="4"/>
  <c r="E142" i="6" s="1"/>
  <c r="F142" i="4"/>
  <c r="F142" i="6" s="1"/>
  <c r="C139" i="4" l="1"/>
  <c r="C139" i="6" s="1"/>
  <c r="D139" i="4"/>
  <c r="D139" i="6" s="1"/>
  <c r="E139" i="4"/>
  <c r="E139" i="6" s="1"/>
  <c r="F139" i="4"/>
  <c r="F139" i="6" s="1"/>
  <c r="C140" i="4"/>
  <c r="C140" i="6" s="1"/>
  <c r="D140" i="4"/>
  <c r="D140" i="6" s="1"/>
  <c r="E140" i="4"/>
  <c r="E140" i="6" s="1"/>
  <c r="F140" i="4"/>
  <c r="F140" i="6" s="1"/>
  <c r="C141" i="4"/>
  <c r="C141" i="6" s="1"/>
  <c r="D141" i="4"/>
  <c r="D141" i="6" s="1"/>
  <c r="E141" i="4"/>
  <c r="E141" i="6" s="1"/>
  <c r="F141" i="4"/>
  <c r="F141" i="6" s="1"/>
  <c r="C138" i="4" l="1"/>
  <c r="C138" i="6" s="1"/>
  <c r="D138" i="4"/>
  <c r="D138" i="6" s="1"/>
  <c r="E138" i="4"/>
  <c r="E138" i="6" s="1"/>
  <c r="F138" i="4"/>
  <c r="F138" i="6" s="1"/>
  <c r="C137" i="4" l="1"/>
  <c r="C137" i="6" s="1"/>
  <c r="D137" i="4"/>
  <c r="D137" i="6" s="1"/>
  <c r="E137" i="4"/>
  <c r="E137" i="6" s="1"/>
  <c r="F137" i="4"/>
  <c r="F137" i="6" s="1"/>
  <c r="C136" i="4" l="1"/>
  <c r="C136" i="6" s="1"/>
  <c r="D136" i="4"/>
  <c r="D136" i="6" s="1"/>
  <c r="E136" i="4"/>
  <c r="E136" i="6" s="1"/>
  <c r="F136" i="4"/>
  <c r="F136" i="6" s="1"/>
  <c r="C135" i="4" l="1"/>
  <c r="C135" i="6" s="1"/>
  <c r="D135" i="4"/>
  <c r="D135" i="6" s="1"/>
  <c r="E135" i="4"/>
  <c r="E135" i="6" s="1"/>
  <c r="F135" i="4"/>
  <c r="F135" i="6" s="1"/>
  <c r="C133" i="4" l="1"/>
  <c r="C133" i="6" s="1"/>
  <c r="D133" i="4"/>
  <c r="D133" i="6" s="1"/>
  <c r="E133" i="4"/>
  <c r="E133" i="6" s="1"/>
  <c r="F133" i="4"/>
  <c r="F133" i="6" s="1"/>
  <c r="C134" i="4"/>
  <c r="C134" i="6" s="1"/>
  <c r="D134" i="4"/>
  <c r="D134" i="6" s="1"/>
  <c r="E134" i="4"/>
  <c r="E134" i="6" s="1"/>
  <c r="F134" i="4"/>
  <c r="F134" i="6" s="1"/>
  <c r="C132" i="4" l="1"/>
  <c r="C132" i="6" s="1"/>
  <c r="D132" i="4"/>
  <c r="D132" i="6" s="1"/>
  <c r="E132" i="4"/>
  <c r="E132" i="6" s="1"/>
  <c r="F132" i="4"/>
  <c r="F132" i="6" s="1"/>
  <c r="C131" i="4" l="1"/>
  <c r="C131" i="6" s="1"/>
  <c r="D131" i="4"/>
  <c r="D131" i="6" s="1"/>
  <c r="E131" i="4"/>
  <c r="E131" i="6" s="1"/>
  <c r="F131" i="4"/>
  <c r="F131" i="6" s="1"/>
  <c r="C130" i="4" l="1"/>
  <c r="C130" i="6" s="1"/>
  <c r="D130" i="4"/>
  <c r="D130" i="6" s="1"/>
  <c r="E130" i="4"/>
  <c r="E130" i="6" s="1"/>
  <c r="F130" i="4"/>
  <c r="F130" i="6" s="1"/>
  <c r="C129" i="4" l="1"/>
  <c r="C129" i="6" s="1"/>
  <c r="D129" i="4"/>
  <c r="D129" i="6" s="1"/>
  <c r="E129" i="4"/>
  <c r="E129" i="6" s="1"/>
  <c r="F129" i="4"/>
  <c r="F129" i="6" s="1"/>
  <c r="C128" i="4" l="1"/>
  <c r="C128" i="6" s="1"/>
  <c r="D128" i="4"/>
  <c r="D128" i="6" s="1"/>
  <c r="E128" i="4"/>
  <c r="E128" i="6" s="1"/>
  <c r="F128" i="4"/>
  <c r="F128" i="6" s="1"/>
  <c r="C127" i="4" l="1"/>
  <c r="C127" i="6" s="1"/>
  <c r="D127" i="4"/>
  <c r="D127" i="6" s="1"/>
  <c r="E127" i="4"/>
  <c r="E127" i="6" s="1"/>
  <c r="F127" i="4"/>
  <c r="F127" i="6" s="1"/>
  <c r="C126" i="4" l="1"/>
  <c r="C126" i="6" s="1"/>
  <c r="D126" i="4"/>
  <c r="D126" i="6" s="1"/>
  <c r="E126" i="4"/>
  <c r="E126" i="6" s="1"/>
  <c r="F126" i="4"/>
  <c r="F126" i="6" s="1"/>
  <c r="C125" i="4" l="1"/>
  <c r="C125" i="6" s="1"/>
  <c r="D125" i="4"/>
  <c r="D125" i="6" s="1"/>
  <c r="E125" i="4"/>
  <c r="E125" i="6" s="1"/>
  <c r="F125" i="4"/>
  <c r="F125" i="6" s="1"/>
  <c r="B2" i="2"/>
  <c r="B2" i="5"/>
  <c r="F1" i="6"/>
  <c r="F1" i="4"/>
  <c r="F1" i="5"/>
  <c r="C124" i="4" l="1"/>
  <c r="C124" i="6" s="1"/>
  <c r="D124" i="4"/>
  <c r="D124" i="6" s="1"/>
  <c r="E124" i="4"/>
  <c r="E124" i="6" s="1"/>
  <c r="F124" i="4"/>
  <c r="F124" i="6" s="1"/>
  <c r="C122" i="4" l="1"/>
  <c r="C122" i="6" s="1"/>
  <c r="D122" i="4"/>
  <c r="D122" i="6" s="1"/>
  <c r="E122" i="4"/>
  <c r="E122" i="6" s="1"/>
  <c r="F122" i="4"/>
  <c r="F122" i="6" s="1"/>
  <c r="C123" i="4"/>
  <c r="C123" i="6" s="1"/>
  <c r="D123" i="4"/>
  <c r="D123" i="6" s="1"/>
  <c r="E123" i="4"/>
  <c r="E123" i="6" s="1"/>
  <c r="F123" i="4"/>
  <c r="F123" i="6" s="1"/>
  <c r="C121" i="4" l="1"/>
  <c r="C121" i="6" s="1"/>
  <c r="D121" i="4"/>
  <c r="D121" i="6" s="1"/>
  <c r="E121" i="4"/>
  <c r="E121" i="6" s="1"/>
  <c r="F121" i="4"/>
  <c r="F121" i="6" s="1"/>
  <c r="F118" i="4" l="1"/>
  <c r="F118" i="6" s="1"/>
  <c r="C118" i="4"/>
  <c r="C118" i="6" s="1"/>
  <c r="D118" i="4"/>
  <c r="D118" i="6" s="1"/>
  <c r="E118" i="4"/>
  <c r="E118" i="6" s="1"/>
  <c r="C119" i="4"/>
  <c r="C119" i="6" s="1"/>
  <c r="D119" i="4"/>
  <c r="D119" i="6" s="1"/>
  <c r="E119" i="4"/>
  <c r="E119" i="6" s="1"/>
  <c r="F119" i="4"/>
  <c r="F119" i="6" s="1"/>
  <c r="C120" i="4"/>
  <c r="C120" i="6" s="1"/>
  <c r="D120" i="4"/>
  <c r="D120" i="6" s="1"/>
  <c r="E120" i="4"/>
  <c r="E120" i="6" s="1"/>
  <c r="F120" i="4"/>
  <c r="F120" i="6" s="1"/>
  <c r="F117" i="4" l="1"/>
  <c r="E117" i="4"/>
  <c r="D117" i="4"/>
  <c r="C117" i="4"/>
  <c r="F117" i="6" l="1"/>
  <c r="E117" i="6"/>
  <c r="C117" i="6"/>
  <c r="D117" i="6"/>
  <c r="C115" i="4"/>
  <c r="C115" i="6" s="1"/>
  <c r="D115" i="4"/>
  <c r="D115" i="6" s="1"/>
  <c r="E115" i="4"/>
  <c r="E115" i="6" s="1"/>
  <c r="F115" i="4"/>
  <c r="F115" i="6" s="1"/>
  <c r="C116" i="4"/>
  <c r="C116" i="6" s="1"/>
  <c r="D116" i="4"/>
  <c r="D116" i="6" s="1"/>
  <c r="E116" i="4"/>
  <c r="E116" i="6" s="1"/>
  <c r="F116" i="4"/>
  <c r="F116" i="6" s="1"/>
  <c r="C114" i="4" l="1"/>
  <c r="C114" i="6" s="1"/>
  <c r="D114" i="4"/>
  <c r="D114" i="6" s="1"/>
  <c r="E114" i="4"/>
  <c r="E114" i="6" s="1"/>
  <c r="F114" i="4"/>
  <c r="F114" i="6" s="1"/>
  <c r="C113" i="4" l="1"/>
  <c r="C113" i="6" s="1"/>
  <c r="D113" i="4"/>
  <c r="D113" i="6" s="1"/>
  <c r="E113" i="4"/>
  <c r="E113" i="6" s="1"/>
  <c r="F113" i="4"/>
  <c r="F113" i="6" s="1"/>
  <c r="C112" i="4" l="1"/>
  <c r="C112" i="6" s="1"/>
  <c r="D112" i="4"/>
  <c r="D112" i="6" s="1"/>
  <c r="E112" i="4"/>
  <c r="E112" i="6" s="1"/>
  <c r="F112" i="4"/>
  <c r="F112" i="6" s="1"/>
  <c r="C111" i="4" l="1"/>
  <c r="C111" i="6" s="1"/>
  <c r="D111" i="4"/>
  <c r="D111" i="6" s="1"/>
  <c r="E111" i="4"/>
  <c r="E111" i="6" s="1"/>
  <c r="F111" i="4"/>
  <c r="F111" i="6" s="1"/>
  <c r="C109" i="4" l="1"/>
  <c r="C109" i="6" s="1"/>
  <c r="D109" i="4"/>
  <c r="D109" i="6" s="1"/>
  <c r="E109" i="4"/>
  <c r="E109" i="6" s="1"/>
  <c r="F109" i="4"/>
  <c r="F109" i="6" s="1"/>
  <c r="C110" i="4"/>
  <c r="C110" i="6" s="1"/>
  <c r="D110" i="4"/>
  <c r="D110" i="6" s="1"/>
  <c r="E110" i="4"/>
  <c r="E110" i="6" s="1"/>
  <c r="F110" i="4"/>
  <c r="F110" i="6" s="1"/>
  <c r="C108" i="4" l="1"/>
  <c r="C108" i="6" s="1"/>
  <c r="D108" i="4"/>
  <c r="D108" i="6" s="1"/>
  <c r="E108" i="4"/>
  <c r="E108" i="6" s="1"/>
  <c r="F108" i="4"/>
  <c r="F108" i="6" s="1"/>
  <c r="C107" i="4" l="1"/>
  <c r="C107" i="6" s="1"/>
  <c r="D107" i="4"/>
  <c r="D107" i="6" s="1"/>
  <c r="E107" i="4"/>
  <c r="E107" i="6" s="1"/>
  <c r="F107" i="4"/>
  <c r="F107" i="6" s="1"/>
  <c r="C106" i="4" l="1"/>
  <c r="C106" i="6" s="1"/>
  <c r="D106" i="4"/>
  <c r="D106" i="6" s="1"/>
  <c r="E106" i="4"/>
  <c r="E106" i="6" s="1"/>
  <c r="F106" i="4"/>
  <c r="F106" i="6" s="1"/>
  <c r="C105" i="4" l="1"/>
  <c r="C105" i="6" s="1"/>
  <c r="D105" i="4"/>
  <c r="D105" i="6" s="1"/>
  <c r="E105" i="4"/>
  <c r="E105" i="6" s="1"/>
  <c r="F105" i="4"/>
  <c r="F105" i="6" s="1"/>
  <c r="C104" i="4" l="1"/>
  <c r="C104" i="6" s="1"/>
  <c r="D104" i="4"/>
  <c r="D104" i="6" s="1"/>
  <c r="E104" i="4"/>
  <c r="E104" i="6" s="1"/>
  <c r="F104" i="4"/>
  <c r="F104" i="6" s="1"/>
  <c r="C103" i="4" l="1"/>
  <c r="C103" i="6" s="1"/>
  <c r="D103" i="4"/>
  <c r="D103" i="6" s="1"/>
  <c r="E103" i="4"/>
  <c r="E103" i="6" s="1"/>
  <c r="F103" i="4"/>
  <c r="F103" i="6" s="1"/>
  <c r="C102" i="4" l="1"/>
  <c r="C102" i="6" s="1"/>
  <c r="D102" i="4"/>
  <c r="D102" i="6" s="1"/>
  <c r="E102" i="4"/>
  <c r="E102" i="6" s="1"/>
  <c r="F102" i="4"/>
  <c r="F102" i="6" s="1"/>
  <c r="C101" i="4" l="1"/>
  <c r="C101" i="6" s="1"/>
  <c r="D101" i="4"/>
  <c r="D101" i="6" s="1"/>
  <c r="E101" i="4"/>
  <c r="E101" i="6" s="1"/>
  <c r="F101" i="4"/>
  <c r="F101" i="6" s="1"/>
  <c r="C100" i="4" l="1"/>
  <c r="C100" i="6" s="1"/>
  <c r="D100" i="4"/>
  <c r="D100" i="6" s="1"/>
  <c r="E100" i="4"/>
  <c r="E100" i="6" s="1"/>
  <c r="F100" i="4"/>
  <c r="F100" i="6" s="1"/>
  <c r="C99" i="4" l="1"/>
  <c r="C99" i="6" s="1"/>
  <c r="D99" i="4"/>
  <c r="D99" i="6" s="1"/>
  <c r="E99" i="4"/>
  <c r="E99" i="6" s="1"/>
  <c r="F99" i="4"/>
  <c r="F99" i="6" s="1"/>
  <c r="C98" i="4" l="1"/>
  <c r="C98" i="6" s="1"/>
  <c r="D98" i="4"/>
  <c r="D98" i="6" s="1"/>
  <c r="E98" i="4"/>
  <c r="E98" i="6" s="1"/>
  <c r="F98" i="4"/>
  <c r="F98" i="6" s="1"/>
  <c r="C97" i="4" l="1"/>
  <c r="C97" i="6" s="1"/>
  <c r="D97" i="4"/>
  <c r="D97" i="6" s="1"/>
  <c r="E97" i="4"/>
  <c r="E97" i="6" s="1"/>
  <c r="F97" i="4"/>
  <c r="F97" i="6" s="1"/>
  <c r="C95" i="4" l="1"/>
  <c r="D95" i="4"/>
  <c r="E95" i="4"/>
  <c r="F95" i="4"/>
  <c r="C96" i="4"/>
  <c r="C96" i="6" s="1"/>
  <c r="D96" i="4"/>
  <c r="D96" i="6" s="1"/>
  <c r="E96" i="4"/>
  <c r="E96" i="6" s="1"/>
  <c r="F96" i="4"/>
  <c r="F96" i="6" s="1"/>
  <c r="C95" i="6" l="1"/>
  <c r="D95" i="6"/>
  <c r="E95" i="6"/>
  <c r="F95" i="6"/>
  <c r="C94" i="4" l="1"/>
  <c r="C94" i="6" s="1"/>
  <c r="D94" i="4"/>
  <c r="D94" i="6" s="1"/>
  <c r="E94" i="4"/>
  <c r="E94" i="6" s="1"/>
  <c r="F94" i="4"/>
  <c r="F94" i="6" s="1"/>
  <c r="C93" i="4" l="1"/>
  <c r="C93" i="6" s="1"/>
  <c r="D93" i="4"/>
  <c r="D93" i="6" s="1"/>
  <c r="E93" i="4"/>
  <c r="E93" i="6" s="1"/>
  <c r="F93" i="4"/>
  <c r="F93" i="6" s="1"/>
  <c r="C92" i="4" l="1"/>
  <c r="C92" i="6" s="1"/>
  <c r="D92" i="4"/>
  <c r="D92" i="6" s="1"/>
  <c r="E92" i="4"/>
  <c r="E92" i="6" s="1"/>
  <c r="F92" i="4"/>
  <c r="F92" i="6" s="1"/>
  <c r="C91" i="4" l="1"/>
  <c r="C91" i="6" s="1"/>
  <c r="D91" i="4"/>
  <c r="D91" i="6" s="1"/>
  <c r="E91" i="4"/>
  <c r="E91" i="6" s="1"/>
  <c r="F91" i="4"/>
  <c r="F91" i="6" s="1"/>
  <c r="C90" i="4"/>
  <c r="C90" i="6" s="1"/>
  <c r="D90" i="4"/>
  <c r="D90" i="6" s="1"/>
  <c r="E90" i="4"/>
  <c r="E90" i="6" s="1"/>
  <c r="F90" i="4"/>
  <c r="F90" i="6" s="1"/>
  <c r="C89" i="4"/>
  <c r="C89" i="6" s="1"/>
  <c r="D89" i="4"/>
  <c r="D89" i="6" s="1"/>
  <c r="E89" i="4"/>
  <c r="E89" i="6" s="1"/>
  <c r="F89" i="4"/>
  <c r="F89" i="6" s="1"/>
  <c r="C88" i="4"/>
  <c r="C88" i="6" s="1"/>
  <c r="D88" i="4"/>
  <c r="D88" i="6" s="1"/>
  <c r="E88" i="4"/>
  <c r="E88" i="6" s="1"/>
  <c r="F88" i="4"/>
  <c r="F88" i="6" s="1"/>
  <c r="C85" i="4"/>
  <c r="C85" i="6" s="1"/>
  <c r="D85" i="4"/>
  <c r="D85" i="6" s="1"/>
  <c r="E85" i="4"/>
  <c r="E85" i="6" s="1"/>
  <c r="F85" i="4"/>
  <c r="F85" i="6" s="1"/>
  <c r="C86" i="4"/>
  <c r="C86" i="6" s="1"/>
  <c r="D86" i="4"/>
  <c r="D86" i="6" s="1"/>
  <c r="E86" i="4"/>
  <c r="E86" i="6" s="1"/>
  <c r="F86" i="4"/>
  <c r="F86" i="6" s="1"/>
  <c r="C87" i="4"/>
  <c r="C87" i="6" s="1"/>
  <c r="D87" i="4"/>
  <c r="D87" i="6" s="1"/>
  <c r="E87" i="4"/>
  <c r="E87" i="6" s="1"/>
  <c r="F87" i="4"/>
  <c r="F87" i="6" s="1"/>
  <c r="C84" i="4"/>
  <c r="C84" i="6" s="1"/>
  <c r="D84" i="4"/>
  <c r="D84" i="6" s="1"/>
  <c r="E84" i="4"/>
  <c r="E84" i="6" s="1"/>
  <c r="F84" i="4"/>
  <c r="F84" i="6" s="1"/>
  <c r="C83" i="4"/>
  <c r="C83" i="6" s="1"/>
  <c r="D83" i="4"/>
  <c r="D83" i="6" s="1"/>
  <c r="E83" i="4"/>
  <c r="E83" i="6" s="1"/>
  <c r="F83" i="4"/>
  <c r="F83" i="6" s="1"/>
  <c r="C82" i="4"/>
  <c r="C82" i="6" s="1"/>
  <c r="D82" i="4"/>
  <c r="D82" i="6" s="1"/>
  <c r="E82" i="4"/>
  <c r="E82" i="6" s="1"/>
  <c r="F82" i="4"/>
  <c r="F82" i="6" s="1"/>
  <c r="C81" i="4"/>
  <c r="C81" i="6" s="1"/>
  <c r="D81" i="4"/>
  <c r="D81" i="6" s="1"/>
  <c r="E81" i="4"/>
  <c r="E81" i="6" s="1"/>
  <c r="F81" i="4"/>
  <c r="F81" i="6" s="1"/>
  <c r="C80" i="4"/>
  <c r="C80" i="6" s="1"/>
  <c r="D80" i="4"/>
  <c r="D80" i="6" s="1"/>
  <c r="E80" i="4"/>
  <c r="E80" i="6" s="1"/>
  <c r="F80" i="4"/>
  <c r="F80" i="6" s="1"/>
  <c r="F79" i="4"/>
  <c r="F79" i="6" s="1"/>
  <c r="E79" i="4"/>
  <c r="E79" i="6" s="1"/>
  <c r="D79" i="4"/>
  <c r="D79" i="6" s="1"/>
  <c r="C79" i="4"/>
  <c r="C79" i="6" s="1"/>
  <c r="C78" i="4"/>
  <c r="C78" i="6" s="1"/>
  <c r="D78" i="4"/>
  <c r="D78" i="6" s="1"/>
  <c r="E78" i="4"/>
  <c r="E78" i="6" s="1"/>
  <c r="F78" i="4"/>
  <c r="F78" i="6" s="1"/>
  <c r="C77" i="4"/>
  <c r="C77" i="6" s="1"/>
  <c r="D77" i="4"/>
  <c r="D77" i="6" s="1"/>
  <c r="E77" i="4"/>
  <c r="E77" i="6"/>
  <c r="F77" i="4"/>
  <c r="F77" i="6" s="1"/>
  <c r="C76" i="4"/>
  <c r="C76" i="6" s="1"/>
  <c r="D76" i="4"/>
  <c r="D76" i="6" s="1"/>
  <c r="E76" i="4"/>
  <c r="E76" i="6" s="1"/>
  <c r="F76" i="4"/>
  <c r="F76" i="6" s="1"/>
  <c r="C74" i="4"/>
  <c r="C74" i="6" s="1"/>
  <c r="D74" i="4"/>
  <c r="D74" i="6" s="1"/>
  <c r="E74" i="4"/>
  <c r="E74" i="6" s="1"/>
  <c r="F74" i="4"/>
  <c r="F74" i="6" s="1"/>
  <c r="C75" i="4"/>
  <c r="D75" i="4"/>
  <c r="D75" i="6" s="1"/>
  <c r="E75" i="4"/>
  <c r="E75" i="6" s="1"/>
  <c r="F75" i="4"/>
  <c r="F75" i="6" s="1"/>
  <c r="C75" i="6"/>
  <c r="C73" i="4"/>
  <c r="C73" i="6" s="1"/>
  <c r="D73" i="4"/>
  <c r="D73" i="6" s="1"/>
  <c r="E73" i="4"/>
  <c r="E73" i="6" s="1"/>
  <c r="F73" i="4"/>
  <c r="F73" i="6" s="1"/>
  <c r="C72" i="4"/>
  <c r="C72" i="6" s="1"/>
  <c r="D72" i="4"/>
  <c r="D72" i="6" s="1"/>
  <c r="E72" i="4"/>
  <c r="E72" i="6" s="1"/>
  <c r="F72" i="4"/>
  <c r="F72" i="6" s="1"/>
  <c r="C70" i="4"/>
  <c r="C70" i="6" s="1"/>
  <c r="D70" i="4"/>
  <c r="D70" i="6" s="1"/>
  <c r="E70" i="4"/>
  <c r="E70" i="6" s="1"/>
  <c r="F70" i="4"/>
  <c r="F70" i="6" s="1"/>
  <c r="C71" i="4"/>
  <c r="C71" i="6" s="1"/>
  <c r="D71" i="4"/>
  <c r="D71" i="6" s="1"/>
  <c r="E71" i="4"/>
  <c r="E71" i="6" s="1"/>
  <c r="F71" i="4"/>
  <c r="F71" i="6" s="1"/>
  <c r="C69" i="4"/>
  <c r="C69" i="6" s="1"/>
  <c r="D69" i="4"/>
  <c r="D69" i="6" s="1"/>
  <c r="E69" i="4"/>
  <c r="E69" i="6" s="1"/>
  <c r="F69" i="4"/>
  <c r="F69" i="6" s="1"/>
  <c r="C68" i="4"/>
  <c r="C68" i="6" s="1"/>
  <c r="D68" i="4"/>
  <c r="D68" i="6" s="1"/>
  <c r="E68" i="4"/>
  <c r="E68" i="6" s="1"/>
  <c r="F68" i="4"/>
  <c r="F68" i="6" s="1"/>
  <c r="C67" i="4"/>
  <c r="C67" i="6" s="1"/>
  <c r="D67" i="4"/>
  <c r="D67" i="6" s="1"/>
  <c r="E67" i="4"/>
  <c r="E67" i="6" s="1"/>
  <c r="F67" i="4"/>
  <c r="F67" i="6" s="1"/>
  <c r="C66" i="4"/>
  <c r="C66" i="6" s="1"/>
  <c r="D66" i="4"/>
  <c r="D66" i="6" s="1"/>
  <c r="E66" i="4"/>
  <c r="E66" i="6" s="1"/>
  <c r="F66" i="4"/>
  <c r="F66" i="6" s="1"/>
  <c r="C65" i="4"/>
  <c r="C65" i="6" s="1"/>
  <c r="D65" i="4"/>
  <c r="D65" i="6" s="1"/>
  <c r="E65" i="4"/>
  <c r="E65" i="6" s="1"/>
  <c r="F65" i="4"/>
  <c r="F65" i="6" s="1"/>
  <c r="C64" i="4"/>
  <c r="C64" i="6" s="1"/>
  <c r="D64" i="4"/>
  <c r="D64" i="6" s="1"/>
  <c r="E64" i="4"/>
  <c r="E64" i="6" s="1"/>
  <c r="F64" i="4"/>
  <c r="F64" i="6" s="1"/>
  <c r="C63" i="4"/>
  <c r="C63" i="6" s="1"/>
  <c r="D63" i="4"/>
  <c r="D63" i="6" s="1"/>
  <c r="E63" i="4"/>
  <c r="E63" i="6" s="1"/>
  <c r="F63" i="4"/>
  <c r="F63" i="6" s="1"/>
  <c r="C61" i="4"/>
  <c r="C61" i="6" s="1"/>
  <c r="D61" i="4"/>
  <c r="D61" i="6" s="1"/>
  <c r="E61" i="4"/>
  <c r="E61" i="6" s="1"/>
  <c r="F61" i="4"/>
  <c r="F61" i="6" s="1"/>
  <c r="C62" i="4"/>
  <c r="C62" i="6" s="1"/>
  <c r="D62" i="4"/>
  <c r="D62" i="6" s="1"/>
  <c r="E62" i="4"/>
  <c r="E62" i="6" s="1"/>
  <c r="F62" i="4"/>
  <c r="F62" i="6" s="1"/>
  <c r="C60" i="4"/>
  <c r="C60" i="6" s="1"/>
  <c r="D60" i="4"/>
  <c r="D60" i="6" s="1"/>
  <c r="E60" i="4"/>
  <c r="E60" i="6" s="1"/>
  <c r="F60" i="4"/>
  <c r="F60" i="6" s="1"/>
  <c r="C58" i="4"/>
  <c r="D58" i="4"/>
  <c r="E58" i="4"/>
  <c r="F58" i="4"/>
  <c r="F58" i="6" s="1"/>
  <c r="C59" i="4"/>
  <c r="C59" i="6" s="1"/>
  <c r="D59" i="4"/>
  <c r="D59" i="6" s="1"/>
  <c r="E59" i="4"/>
  <c r="E59" i="6" s="1"/>
  <c r="F59" i="4"/>
  <c r="F59" i="6" s="1"/>
  <c r="C58" i="6"/>
  <c r="D58" i="6"/>
  <c r="E58" i="6"/>
  <c r="C57" i="4"/>
  <c r="C57" i="6" s="1"/>
  <c r="D57" i="4"/>
  <c r="D57" i="6" s="1"/>
  <c r="E57" i="4"/>
  <c r="E57" i="6" s="1"/>
  <c r="F57" i="4"/>
  <c r="F57" i="6" s="1"/>
  <c r="C55" i="4"/>
  <c r="C55" i="6" s="1"/>
  <c r="D55" i="4"/>
  <c r="D55" i="6" s="1"/>
  <c r="E55" i="4"/>
  <c r="E55" i="6" s="1"/>
  <c r="F55" i="4"/>
  <c r="F55" i="6" s="1"/>
  <c r="C56" i="4"/>
  <c r="C56" i="6" s="1"/>
  <c r="D56" i="4"/>
  <c r="D56" i="6" s="1"/>
  <c r="E56" i="4"/>
  <c r="E56" i="6" s="1"/>
  <c r="F56" i="4"/>
  <c r="F56" i="6" s="1"/>
  <c r="C54" i="4"/>
  <c r="C54" i="6" s="1"/>
  <c r="D54" i="4"/>
  <c r="D54" i="6" s="1"/>
  <c r="E54" i="4"/>
  <c r="E54" i="6" s="1"/>
  <c r="F54" i="4"/>
  <c r="F54" i="6" s="1"/>
  <c r="C52" i="4"/>
  <c r="C52" i="6" s="1"/>
  <c r="D52" i="4"/>
  <c r="D52" i="6" s="1"/>
  <c r="E52" i="4"/>
  <c r="E52" i="6" s="1"/>
  <c r="F52" i="4"/>
  <c r="F52" i="6" s="1"/>
  <c r="C53" i="4"/>
  <c r="C53" i="6" s="1"/>
  <c r="D53" i="4"/>
  <c r="D53" i="6" s="1"/>
  <c r="E53" i="4"/>
  <c r="E53" i="6" s="1"/>
  <c r="F53" i="4"/>
  <c r="F53" i="6" s="1"/>
  <c r="C48" i="4"/>
  <c r="C48" i="6" s="1"/>
  <c r="D48" i="4"/>
  <c r="D48" i="6" s="1"/>
  <c r="E48" i="4"/>
  <c r="E48" i="6" s="1"/>
  <c r="F48" i="4"/>
  <c r="F48" i="6" s="1"/>
  <c r="C49" i="4"/>
  <c r="C49" i="6" s="1"/>
  <c r="D49" i="4"/>
  <c r="D49" i="6" s="1"/>
  <c r="E49" i="4"/>
  <c r="E49" i="6" s="1"/>
  <c r="F49" i="4"/>
  <c r="F49" i="6" s="1"/>
  <c r="C50" i="4"/>
  <c r="C50" i="6" s="1"/>
  <c r="D50" i="4"/>
  <c r="D50" i="6" s="1"/>
  <c r="E50" i="4"/>
  <c r="E50" i="6" s="1"/>
  <c r="F50" i="4"/>
  <c r="F50" i="6" s="1"/>
  <c r="C51" i="4"/>
  <c r="C51" i="6" s="1"/>
  <c r="D51" i="4"/>
  <c r="D51" i="6" s="1"/>
  <c r="E51" i="4"/>
  <c r="E51" i="6" s="1"/>
  <c r="F51" i="4"/>
  <c r="F51" i="6" s="1"/>
  <c r="C47" i="4"/>
  <c r="C47" i="6" s="1"/>
  <c r="D47" i="4"/>
  <c r="D47" i="6" s="1"/>
  <c r="E47" i="4"/>
  <c r="E47" i="6" s="1"/>
  <c r="F47" i="4"/>
  <c r="F47" i="6" s="1"/>
  <c r="C46" i="4"/>
  <c r="C46" i="6" s="1"/>
  <c r="D46" i="4"/>
  <c r="D46" i="6" s="1"/>
  <c r="E46" i="4"/>
  <c r="E46" i="6" s="1"/>
  <c r="F46" i="4"/>
  <c r="F46" i="6" s="1"/>
  <c r="C45" i="4"/>
  <c r="C45" i="6" s="1"/>
  <c r="D45" i="4"/>
  <c r="D45" i="6" s="1"/>
  <c r="E45" i="4"/>
  <c r="E45" i="6" s="1"/>
  <c r="F45" i="4"/>
  <c r="F45" i="6" s="1"/>
  <c r="C42" i="4"/>
  <c r="C42" i="6" s="1"/>
  <c r="D42" i="4"/>
  <c r="D42" i="6" s="1"/>
  <c r="E42" i="4"/>
  <c r="E42" i="6" s="1"/>
  <c r="F42" i="4"/>
  <c r="F42" i="6" s="1"/>
  <c r="C43" i="4"/>
  <c r="C43" i="6" s="1"/>
  <c r="D43" i="4"/>
  <c r="D43" i="6" s="1"/>
  <c r="E43" i="4"/>
  <c r="E43" i="6" s="1"/>
  <c r="F43" i="4"/>
  <c r="F43" i="6" s="1"/>
  <c r="C44" i="4"/>
  <c r="C44" i="6" s="1"/>
  <c r="D44" i="4"/>
  <c r="D44" i="6" s="1"/>
  <c r="E44" i="4"/>
  <c r="E44" i="6" s="1"/>
  <c r="F44" i="4"/>
  <c r="F44" i="6" s="1"/>
  <c r="C41" i="4"/>
  <c r="C41" i="6" s="1"/>
  <c r="D41" i="4"/>
  <c r="D41" i="6" s="1"/>
  <c r="E41" i="4"/>
  <c r="E41" i="6" s="1"/>
  <c r="F41" i="4"/>
  <c r="F41" i="6" s="1"/>
  <c r="C40" i="4"/>
  <c r="C40" i="6" s="1"/>
  <c r="D40" i="4"/>
  <c r="D40" i="6" s="1"/>
  <c r="E40" i="4"/>
  <c r="E40" i="6" s="1"/>
  <c r="F40" i="4"/>
  <c r="F40" i="6" s="1"/>
  <c r="C39" i="4"/>
  <c r="C39" i="6" s="1"/>
  <c r="D39" i="4"/>
  <c r="D39" i="6" s="1"/>
  <c r="E39" i="4"/>
  <c r="E39" i="6" s="1"/>
  <c r="F39" i="4"/>
  <c r="F39" i="6" s="1"/>
  <c r="C38" i="4"/>
  <c r="C38" i="6" s="1"/>
  <c r="D38" i="4"/>
  <c r="D38" i="6" s="1"/>
  <c r="E38" i="4"/>
  <c r="E38" i="6" s="1"/>
  <c r="F38" i="4"/>
  <c r="F38" i="6" s="1"/>
  <c r="C8" i="4"/>
  <c r="C8" i="6" s="1"/>
  <c r="D8" i="4"/>
  <c r="D8" i="6" s="1"/>
  <c r="F8" i="4"/>
  <c r="F8" i="6" s="1"/>
  <c r="C9" i="4"/>
  <c r="C9" i="6" s="1"/>
  <c r="D9" i="4"/>
  <c r="D9" i="6" s="1"/>
  <c r="F9" i="4"/>
  <c r="F9" i="6" s="1"/>
  <c r="C10" i="4"/>
  <c r="C10" i="6" s="1"/>
  <c r="D10" i="4"/>
  <c r="D10" i="6" s="1"/>
  <c r="F10" i="4"/>
  <c r="F10" i="6" s="1"/>
  <c r="C11" i="4"/>
  <c r="C11" i="6" s="1"/>
  <c r="D11" i="4"/>
  <c r="D11" i="6" s="1"/>
  <c r="F11" i="4"/>
  <c r="F11" i="6" s="1"/>
  <c r="C12" i="4"/>
  <c r="C12" i="6" s="1"/>
  <c r="D12" i="4"/>
  <c r="D12" i="6" s="1"/>
  <c r="F12" i="4"/>
  <c r="F12" i="6" s="1"/>
  <c r="C13" i="4"/>
  <c r="C13" i="6" s="1"/>
  <c r="D13" i="4"/>
  <c r="D13" i="6" s="1"/>
  <c r="F13" i="4"/>
  <c r="F13" i="6" s="1"/>
  <c r="C14" i="4"/>
  <c r="C14" i="6" s="1"/>
  <c r="D14" i="4"/>
  <c r="D14" i="6" s="1"/>
  <c r="F14" i="4"/>
  <c r="F14" i="6" s="1"/>
  <c r="C15" i="4"/>
  <c r="C15" i="6" s="1"/>
  <c r="D15" i="4"/>
  <c r="D15" i="6" s="1"/>
  <c r="F15" i="4"/>
  <c r="F15" i="6" s="1"/>
  <c r="C16" i="4"/>
  <c r="C16" i="6" s="1"/>
  <c r="D16" i="4"/>
  <c r="D16" i="6" s="1"/>
  <c r="F16" i="4"/>
  <c r="F16" i="6" s="1"/>
  <c r="C17" i="4"/>
  <c r="C17" i="6" s="1"/>
  <c r="D17" i="4"/>
  <c r="D17" i="6" s="1"/>
  <c r="F17" i="4"/>
  <c r="F17" i="6" s="1"/>
  <c r="C18" i="4"/>
  <c r="C18" i="6" s="1"/>
  <c r="D18" i="4"/>
  <c r="D18" i="6" s="1"/>
  <c r="F18" i="4"/>
  <c r="F18" i="6" s="1"/>
  <c r="C19" i="4"/>
  <c r="C19" i="6" s="1"/>
  <c r="D19" i="4"/>
  <c r="D19" i="6" s="1"/>
  <c r="E19" i="4"/>
  <c r="E19" i="6" s="1"/>
  <c r="F19" i="4"/>
  <c r="F19" i="6" s="1"/>
  <c r="C20" i="4"/>
  <c r="C20" i="6" s="1"/>
  <c r="D20" i="4"/>
  <c r="D20" i="6" s="1"/>
  <c r="E20" i="4"/>
  <c r="E20" i="6" s="1"/>
  <c r="F20" i="4"/>
  <c r="F20" i="6" s="1"/>
  <c r="C21" i="4"/>
  <c r="C21" i="6" s="1"/>
  <c r="D21" i="4"/>
  <c r="D21" i="6" s="1"/>
  <c r="E21" i="4"/>
  <c r="E21" i="6" s="1"/>
  <c r="F21" i="4"/>
  <c r="F21" i="6" s="1"/>
  <c r="C22" i="4"/>
  <c r="C22" i="6" s="1"/>
  <c r="D22" i="4"/>
  <c r="D22" i="6" s="1"/>
  <c r="E22" i="4"/>
  <c r="E22" i="6" s="1"/>
  <c r="F22" i="4"/>
  <c r="F22" i="6" s="1"/>
  <c r="C23" i="4"/>
  <c r="C23" i="6" s="1"/>
  <c r="D23" i="4"/>
  <c r="D23" i="6" s="1"/>
  <c r="E23" i="4"/>
  <c r="E23" i="6" s="1"/>
  <c r="F23" i="4"/>
  <c r="F23" i="6" s="1"/>
  <c r="C24" i="4"/>
  <c r="C24" i="6" s="1"/>
  <c r="D24" i="4"/>
  <c r="D24" i="6" s="1"/>
  <c r="E24" i="4"/>
  <c r="E24" i="6" s="1"/>
  <c r="F24" i="4"/>
  <c r="F24" i="6" s="1"/>
  <c r="C25" i="4"/>
  <c r="C25" i="6" s="1"/>
  <c r="D25" i="4"/>
  <c r="D25" i="6" s="1"/>
  <c r="E25" i="4"/>
  <c r="E25" i="6" s="1"/>
  <c r="F25" i="4"/>
  <c r="F25" i="6" s="1"/>
  <c r="C26" i="4"/>
  <c r="C26" i="6" s="1"/>
  <c r="D26" i="4"/>
  <c r="D26" i="6" s="1"/>
  <c r="E26" i="4"/>
  <c r="E26" i="6" s="1"/>
  <c r="F26" i="4"/>
  <c r="F26" i="6" s="1"/>
  <c r="C27" i="4"/>
  <c r="C27" i="6" s="1"/>
  <c r="D27" i="4"/>
  <c r="D27" i="6" s="1"/>
  <c r="E27" i="4"/>
  <c r="E27" i="6" s="1"/>
  <c r="F27" i="4"/>
  <c r="F27" i="6" s="1"/>
  <c r="C28" i="4"/>
  <c r="C28" i="6" s="1"/>
  <c r="D28" i="4"/>
  <c r="D28" i="6" s="1"/>
  <c r="E28" i="4"/>
  <c r="E28" i="6" s="1"/>
  <c r="F28" i="4"/>
  <c r="F28" i="6" s="1"/>
  <c r="C29" i="4"/>
  <c r="C29" i="6" s="1"/>
  <c r="D29" i="4"/>
  <c r="D29" i="6" s="1"/>
  <c r="E29" i="4"/>
  <c r="E29" i="6" s="1"/>
  <c r="F29" i="4"/>
  <c r="F29" i="6" s="1"/>
  <c r="C30" i="4"/>
  <c r="C30" i="6" s="1"/>
  <c r="D30" i="4"/>
  <c r="D30" i="6" s="1"/>
  <c r="E30" i="4"/>
  <c r="E30" i="6" s="1"/>
  <c r="F30" i="4"/>
  <c r="F30" i="6" s="1"/>
  <c r="C31" i="4"/>
  <c r="C31" i="6" s="1"/>
  <c r="D31" i="4"/>
  <c r="D31" i="6" s="1"/>
  <c r="E31" i="4"/>
  <c r="E31" i="6" s="1"/>
  <c r="F31" i="4"/>
  <c r="F31" i="6" s="1"/>
  <c r="C32" i="4"/>
  <c r="C32" i="6" s="1"/>
  <c r="D32" i="4"/>
  <c r="D32" i="6" s="1"/>
  <c r="E32" i="4"/>
  <c r="E32" i="6" s="1"/>
  <c r="F32" i="4"/>
  <c r="F32" i="6" s="1"/>
  <c r="C33" i="4"/>
  <c r="C33" i="6" s="1"/>
  <c r="D33" i="4"/>
  <c r="D33" i="6" s="1"/>
  <c r="E33" i="4"/>
  <c r="E33" i="6" s="1"/>
  <c r="F33" i="4"/>
  <c r="F33" i="6" s="1"/>
  <c r="C34" i="4"/>
  <c r="C34" i="6" s="1"/>
  <c r="D34" i="4"/>
  <c r="D34" i="6" s="1"/>
  <c r="E34" i="4"/>
  <c r="E34" i="6" s="1"/>
  <c r="F34" i="4"/>
  <c r="F34" i="6" s="1"/>
  <c r="C35" i="4"/>
  <c r="C35" i="6" s="1"/>
  <c r="D35" i="4"/>
  <c r="D35" i="6" s="1"/>
  <c r="E35" i="4"/>
  <c r="E35" i="6" s="1"/>
  <c r="F35" i="4"/>
  <c r="F35" i="6" s="1"/>
  <c r="C36" i="4"/>
  <c r="C36" i="6" s="1"/>
  <c r="D36" i="4"/>
  <c r="D36" i="6" s="1"/>
  <c r="E36" i="4"/>
  <c r="E36" i="6" s="1"/>
  <c r="F36" i="4"/>
  <c r="F36" i="6" s="1"/>
  <c r="C37" i="4"/>
  <c r="C37" i="6" s="1"/>
  <c r="D37" i="4"/>
  <c r="D37" i="6" s="1"/>
  <c r="E37" i="4"/>
  <c r="E37" i="6" s="1"/>
  <c r="F37" i="4"/>
  <c r="F37" i="6" s="1"/>
  <c r="D7" i="4"/>
  <c r="D7" i="6" s="1"/>
  <c r="F7" i="4"/>
  <c r="F7" i="6" s="1"/>
  <c r="C7" i="4"/>
  <c r="C7" i="6" s="1"/>
  <c r="E3" i="4" l="1"/>
  <c r="E3" i="6" s="1"/>
  <c r="D3" i="4"/>
  <c r="D3" i="6" s="1"/>
  <c r="F3" i="4"/>
  <c r="F3" i="6" s="1"/>
  <c r="C3" i="4" l="1"/>
  <c r="C3" i="6" s="1"/>
</calcChain>
</file>

<file path=xl/sharedStrings.xml><?xml version="1.0" encoding="utf-8"?>
<sst xmlns="http://schemas.openxmlformats.org/spreadsheetml/2006/main" count="56" uniqueCount="23">
  <si>
    <t>EN 1.4404</t>
  </si>
  <si>
    <t>EN 1.4301</t>
  </si>
  <si>
    <t xml:space="preserve">EN 1.4162 </t>
  </si>
  <si>
    <t>EN 1.4016</t>
  </si>
  <si>
    <t>Datum:</t>
  </si>
  <si>
    <t>Period</t>
  </si>
  <si>
    <t>Effektivpris SEK/kg</t>
  </si>
  <si>
    <t>SEK/kg</t>
  </si>
  <si>
    <t>Aktuellt Grundpris 2mm Plåt</t>
  </si>
  <si>
    <t>Legeringstillägg SEK/kg</t>
  </si>
  <si>
    <t>Aktuellt legeringstillägg Plåt</t>
  </si>
  <si>
    <t>Aktuellt Effektivpris 2mm Plåt</t>
  </si>
  <si>
    <t>Historik</t>
  </si>
  <si>
    <t>1.4404</t>
  </si>
  <si>
    <t>1.4301</t>
  </si>
  <si>
    <t xml:space="preserve">1.4162 </t>
  </si>
  <si>
    <t>1.4016</t>
  </si>
  <si>
    <t>EN</t>
  </si>
  <si>
    <t>Grundpris SEK/kg</t>
  </si>
  <si>
    <t>Aktuellt Legering/Effektivpris 2mm Plåt</t>
  </si>
  <si>
    <t>Legering/Effektivpris SEK/kg</t>
  </si>
  <si>
    <t>%</t>
  </si>
  <si>
    <t>Ny ref 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</si>
</sst>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/yyyy"/>
  </numFmts>
  <fonts count="6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9" fontId="2" fillId="0" borderId="9" xfId="2" applyFont="1" applyFill="1" applyBorder="1" applyAlignment="1">
      <alignment horizontal="center" vertical="center"/>
    </xf>
    <xf numFmtId="9" fontId="2" fillId="0" borderId="4" xfId="2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9" fontId="2" fillId="0" borderId="10" xfId="2" applyNumberFormat="1" applyFont="1" applyFill="1" applyBorder="1" applyAlignment="1">
      <alignment horizontal="center" vertical="center"/>
    </xf>
    <xf numFmtId="9" fontId="2" fillId="0" borderId="1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2" xfId="0" applyBorder="1"/>
    <xf numFmtId="9" fontId="0" fillId="0" borderId="2" xfId="2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2" xfId="0" applyFont="1" applyBorder="1"/>
    <xf numFmtId="0" fontId="1" fillId="0" borderId="2" xfId="0" applyFont="1" applyBorder="1"/>
    <xf numFmtId="0" fontId="1" fillId="0" borderId="0" xfId="0" applyFont="1"/>
  </cellXfs>
  <cellStyles count="3">
    <cellStyle name="Neutral" xfId="1" builtinId="28" customBuilti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Grundpris 2mm Plåt, Historik 2 år</a:t>
            </a:r>
          </a:p>
        </c:rich>
      </c:tx>
      <c:layout>
        <c:manualLayout>
          <c:xMode val="edge"/>
          <c:yMode val="edge"/>
          <c:x val="0.25172573114523306"/>
          <c:y val="2.8776978417266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848933025493398"/>
          <c:w val="0.68405893916856197"/>
          <c:h val="0.7230222176945903"/>
        </c:manualLayout>
      </c:layout>
      <c:lineChart>
        <c:grouping val="standard"/>
        <c:varyColors val="0"/>
        <c:ser>
          <c:idx val="0"/>
          <c:order val="0"/>
          <c:tx>
            <c:strRef>
              <c:f>Grundpris_SEK!$C$6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Grundpris_SEK!$B$163:$B$185</c:f>
              <c:numCache>
                <c:formatCode>mmm/yyyy</c:formatCode>
                <c:ptCount val="23"/>
                <c:pt idx="0">
                  <c:v>43845</c:v>
                </c:pt>
                <c:pt idx="1">
                  <c:v>43876</c:v>
                </c:pt>
                <c:pt idx="2">
                  <c:v>43905</c:v>
                </c:pt>
                <c:pt idx="3">
                  <c:v>43947</c:v>
                </c:pt>
                <c:pt idx="4">
                  <c:v>43977</c:v>
                </c:pt>
                <c:pt idx="5">
                  <c:v>44008</c:v>
                </c:pt>
                <c:pt idx="6">
                  <c:v>44038</c:v>
                </c:pt>
                <c:pt idx="7">
                  <c:v>44069</c:v>
                </c:pt>
                <c:pt idx="8">
                  <c:v>44100</c:v>
                </c:pt>
                <c:pt idx="9">
                  <c:v>44130</c:v>
                </c:pt>
                <c:pt idx="10">
                  <c:v>44161</c:v>
                </c:pt>
                <c:pt idx="11">
                  <c:v>44191</c:v>
                </c:pt>
                <c:pt idx="12">
                  <c:v>44222</c:v>
                </c:pt>
                <c:pt idx="13">
                  <c:v>44253</c:v>
                </c:pt>
                <c:pt idx="14">
                  <c:v>44281</c:v>
                </c:pt>
                <c:pt idx="15">
                  <c:v>44312</c:v>
                </c:pt>
                <c:pt idx="16">
                  <c:v>44342</c:v>
                </c:pt>
                <c:pt idx="17">
                  <c:v>44373</c:v>
                </c:pt>
                <c:pt idx="18">
                  <c:v>44403</c:v>
                </c:pt>
                <c:pt idx="19">
                  <c:v>44434</c:v>
                </c:pt>
                <c:pt idx="20">
                  <c:v>44465</c:v>
                </c:pt>
                <c:pt idx="21">
                  <c:v>44495</c:v>
                </c:pt>
                <c:pt idx="22">
                  <c:v>44526</c:v>
                </c:pt>
              </c:numCache>
            </c:numRef>
          </c:cat>
          <c:val>
            <c:numRef>
              <c:f>Grundpris_SEK!$C$163:$C$185</c:f>
              <c:numCache>
                <c:formatCode>0.00</c:formatCode>
                <c:ptCount val="23"/>
                <c:pt idx="0">
                  <c:v>34.1</c:v>
                </c:pt>
                <c:pt idx="1">
                  <c:v>34.1</c:v>
                </c:pt>
                <c:pt idx="2">
                  <c:v>34.1</c:v>
                </c:pt>
                <c:pt idx="3">
                  <c:v>36.25</c:v>
                </c:pt>
                <c:pt idx="4">
                  <c:v>36.25</c:v>
                </c:pt>
                <c:pt idx="5">
                  <c:v>34.1</c:v>
                </c:pt>
                <c:pt idx="6">
                  <c:v>34.1</c:v>
                </c:pt>
                <c:pt idx="7">
                  <c:v>34.1</c:v>
                </c:pt>
                <c:pt idx="8">
                  <c:v>32.300000000000004</c:v>
                </c:pt>
                <c:pt idx="9">
                  <c:v>32.4</c:v>
                </c:pt>
                <c:pt idx="10">
                  <c:v>32.4</c:v>
                </c:pt>
                <c:pt idx="11">
                  <c:v>33.799999999999997</c:v>
                </c:pt>
                <c:pt idx="12">
                  <c:v>35.800000000000004</c:v>
                </c:pt>
                <c:pt idx="13">
                  <c:v>35.800000000000004</c:v>
                </c:pt>
                <c:pt idx="14">
                  <c:v>40.200000000000003</c:v>
                </c:pt>
                <c:pt idx="15">
                  <c:v>42.650000000000006</c:v>
                </c:pt>
                <c:pt idx="16">
                  <c:v>45.6</c:v>
                </c:pt>
                <c:pt idx="17">
                  <c:v>52.1</c:v>
                </c:pt>
                <c:pt idx="18">
                  <c:v>56.95</c:v>
                </c:pt>
                <c:pt idx="19">
                  <c:v>56.95</c:v>
                </c:pt>
                <c:pt idx="20">
                  <c:v>68.95</c:v>
                </c:pt>
                <c:pt idx="21">
                  <c:v>70.95</c:v>
                </c:pt>
                <c:pt idx="22">
                  <c:v>73.900000000000006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3E-4D1D-8730-61D541CA57EA}"/>
            </c:ext>
          </c:extLst>
        </c:ser>
        <c:ser>
          <c:idx val="2"/>
          <c:order val="1"/>
          <c:tx>
            <c:strRef>
              <c:f>Grundpris_SEK!$D$6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Grundpris_SEK!$B$163:$B$185</c:f>
              <c:numCache>
                <c:formatCode>mmm/yyyy</c:formatCode>
                <c:ptCount val="23"/>
                <c:pt idx="0">
                  <c:v>43845</c:v>
                </c:pt>
                <c:pt idx="1">
                  <c:v>43876</c:v>
                </c:pt>
                <c:pt idx="2">
                  <c:v>43905</c:v>
                </c:pt>
                <c:pt idx="3">
                  <c:v>43947</c:v>
                </c:pt>
                <c:pt idx="4">
                  <c:v>43977</c:v>
                </c:pt>
                <c:pt idx="5">
                  <c:v>44008</c:v>
                </c:pt>
                <c:pt idx="6">
                  <c:v>44038</c:v>
                </c:pt>
                <c:pt idx="7">
                  <c:v>44069</c:v>
                </c:pt>
                <c:pt idx="8">
                  <c:v>44100</c:v>
                </c:pt>
                <c:pt idx="9">
                  <c:v>44130</c:v>
                </c:pt>
                <c:pt idx="10">
                  <c:v>44161</c:v>
                </c:pt>
                <c:pt idx="11">
                  <c:v>44191</c:v>
                </c:pt>
                <c:pt idx="12">
                  <c:v>44222</c:v>
                </c:pt>
                <c:pt idx="13">
                  <c:v>44253</c:v>
                </c:pt>
                <c:pt idx="14">
                  <c:v>44281</c:v>
                </c:pt>
                <c:pt idx="15">
                  <c:v>44312</c:v>
                </c:pt>
                <c:pt idx="16">
                  <c:v>44342</c:v>
                </c:pt>
                <c:pt idx="17">
                  <c:v>44373</c:v>
                </c:pt>
                <c:pt idx="18">
                  <c:v>44403</c:v>
                </c:pt>
                <c:pt idx="19">
                  <c:v>44434</c:v>
                </c:pt>
                <c:pt idx="20">
                  <c:v>44465</c:v>
                </c:pt>
                <c:pt idx="21">
                  <c:v>44495</c:v>
                </c:pt>
                <c:pt idx="22">
                  <c:v>44526</c:v>
                </c:pt>
              </c:numCache>
            </c:numRef>
          </c:cat>
          <c:val>
            <c:numRef>
              <c:f>Grundpris_SEK!$D$163:$D$185</c:f>
              <c:numCache>
                <c:formatCode>0.00</c:formatCode>
                <c:ptCount val="23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25.900000000000002</c:v>
                </c:pt>
                <c:pt idx="4">
                  <c:v>25.900000000000002</c:v>
                </c:pt>
                <c:pt idx="5">
                  <c:v>23.85</c:v>
                </c:pt>
                <c:pt idx="6">
                  <c:v>23.85</c:v>
                </c:pt>
                <c:pt idx="7">
                  <c:v>23.85</c:v>
                </c:pt>
                <c:pt idx="8">
                  <c:v>22.400000000000002</c:v>
                </c:pt>
                <c:pt idx="9">
                  <c:v>22.450000000000003</c:v>
                </c:pt>
                <c:pt idx="10">
                  <c:v>22.450000000000003</c:v>
                </c:pt>
                <c:pt idx="11">
                  <c:v>23.5</c:v>
                </c:pt>
                <c:pt idx="12">
                  <c:v>25.85</c:v>
                </c:pt>
                <c:pt idx="13">
                  <c:v>25.85</c:v>
                </c:pt>
                <c:pt idx="14">
                  <c:v>30.6</c:v>
                </c:pt>
                <c:pt idx="15">
                  <c:v>33.050000000000004</c:v>
                </c:pt>
                <c:pt idx="16">
                  <c:v>36.050000000000004</c:v>
                </c:pt>
                <c:pt idx="17">
                  <c:v>42.650000000000006</c:v>
                </c:pt>
                <c:pt idx="18">
                  <c:v>47.6</c:v>
                </c:pt>
                <c:pt idx="19">
                  <c:v>47.6</c:v>
                </c:pt>
                <c:pt idx="20">
                  <c:v>59.7</c:v>
                </c:pt>
                <c:pt idx="21">
                  <c:v>61.75</c:v>
                </c:pt>
                <c:pt idx="22">
                  <c:v>64.8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E-4D1D-8730-61D541CA57EA}"/>
            </c:ext>
          </c:extLst>
        </c:ser>
        <c:ser>
          <c:idx val="3"/>
          <c:order val="2"/>
          <c:tx>
            <c:strRef>
              <c:f>Grundpris_SEK!$E$6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Grundpris_SEK!$B$163:$B$185</c:f>
              <c:numCache>
                <c:formatCode>mmm/yyyy</c:formatCode>
                <c:ptCount val="23"/>
                <c:pt idx="0">
                  <c:v>43845</c:v>
                </c:pt>
                <c:pt idx="1">
                  <c:v>43876</c:v>
                </c:pt>
                <c:pt idx="2">
                  <c:v>43905</c:v>
                </c:pt>
                <c:pt idx="3">
                  <c:v>43947</c:v>
                </c:pt>
                <c:pt idx="4">
                  <c:v>43977</c:v>
                </c:pt>
                <c:pt idx="5">
                  <c:v>44008</c:v>
                </c:pt>
                <c:pt idx="6">
                  <c:v>44038</c:v>
                </c:pt>
                <c:pt idx="7">
                  <c:v>44069</c:v>
                </c:pt>
                <c:pt idx="8">
                  <c:v>44100</c:v>
                </c:pt>
                <c:pt idx="9">
                  <c:v>44130</c:v>
                </c:pt>
                <c:pt idx="10">
                  <c:v>44161</c:v>
                </c:pt>
                <c:pt idx="11">
                  <c:v>44191</c:v>
                </c:pt>
                <c:pt idx="12">
                  <c:v>44222</c:v>
                </c:pt>
                <c:pt idx="13">
                  <c:v>44253</c:v>
                </c:pt>
                <c:pt idx="14">
                  <c:v>44281</c:v>
                </c:pt>
                <c:pt idx="15">
                  <c:v>44312</c:v>
                </c:pt>
                <c:pt idx="16">
                  <c:v>44342</c:v>
                </c:pt>
                <c:pt idx="17">
                  <c:v>44373</c:v>
                </c:pt>
                <c:pt idx="18">
                  <c:v>44403</c:v>
                </c:pt>
                <c:pt idx="19">
                  <c:v>44434</c:v>
                </c:pt>
                <c:pt idx="20">
                  <c:v>44465</c:v>
                </c:pt>
                <c:pt idx="21">
                  <c:v>44495</c:v>
                </c:pt>
                <c:pt idx="22">
                  <c:v>44526</c:v>
                </c:pt>
              </c:numCache>
            </c:numRef>
          </c:cat>
          <c:val>
            <c:numRef>
              <c:f>Grundpris_SEK!$E$163:$E$185</c:f>
              <c:numCache>
                <c:formatCode>0.00</c:formatCode>
                <c:ptCount val="23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55.1</c:v>
                </c:pt>
                <c:pt idx="4">
                  <c:v>55.1</c:v>
                </c:pt>
                <c:pt idx="5">
                  <c:v>54.95</c:v>
                </c:pt>
                <c:pt idx="6">
                  <c:v>54.95</c:v>
                </c:pt>
                <c:pt idx="7">
                  <c:v>54.95</c:v>
                </c:pt>
                <c:pt idx="8">
                  <c:v>54.95</c:v>
                </c:pt>
                <c:pt idx="9">
                  <c:v>55.35</c:v>
                </c:pt>
                <c:pt idx="10">
                  <c:v>55.35</c:v>
                </c:pt>
                <c:pt idx="11">
                  <c:v>57.2</c:v>
                </c:pt>
                <c:pt idx="12">
                  <c:v>59.5</c:v>
                </c:pt>
                <c:pt idx="13">
                  <c:v>59.5</c:v>
                </c:pt>
                <c:pt idx="14">
                  <c:v>59.5</c:v>
                </c:pt>
                <c:pt idx="15">
                  <c:v>59.5</c:v>
                </c:pt>
                <c:pt idx="16">
                  <c:v>61.6</c:v>
                </c:pt>
                <c:pt idx="17">
                  <c:v>68</c:v>
                </c:pt>
                <c:pt idx="18">
                  <c:v>72.850000000000009</c:v>
                </c:pt>
                <c:pt idx="19">
                  <c:v>72.850000000000009</c:v>
                </c:pt>
                <c:pt idx="20">
                  <c:v>85.100000000000009</c:v>
                </c:pt>
                <c:pt idx="21">
                  <c:v>85.100000000000009</c:v>
                </c:pt>
                <c:pt idx="22">
                  <c:v>85.100000000000009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3E-4D1D-8730-61D541CA57EA}"/>
            </c:ext>
          </c:extLst>
        </c:ser>
        <c:ser>
          <c:idx val="4"/>
          <c:order val="3"/>
          <c:tx>
            <c:strRef>
              <c:f>Grundpris_SEK!$F$6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Grundpris_SEK!$B$163:$B$185</c:f>
              <c:numCache>
                <c:formatCode>mmm/yyyy</c:formatCode>
                <c:ptCount val="23"/>
                <c:pt idx="0">
                  <c:v>43845</c:v>
                </c:pt>
                <c:pt idx="1">
                  <c:v>43876</c:v>
                </c:pt>
                <c:pt idx="2">
                  <c:v>43905</c:v>
                </c:pt>
                <c:pt idx="3">
                  <c:v>43947</c:v>
                </c:pt>
                <c:pt idx="4">
                  <c:v>43977</c:v>
                </c:pt>
                <c:pt idx="5">
                  <c:v>44008</c:v>
                </c:pt>
                <c:pt idx="6">
                  <c:v>44038</c:v>
                </c:pt>
                <c:pt idx="7">
                  <c:v>44069</c:v>
                </c:pt>
                <c:pt idx="8">
                  <c:v>44100</c:v>
                </c:pt>
                <c:pt idx="9">
                  <c:v>44130</c:v>
                </c:pt>
                <c:pt idx="10">
                  <c:v>44161</c:v>
                </c:pt>
                <c:pt idx="11">
                  <c:v>44191</c:v>
                </c:pt>
                <c:pt idx="12">
                  <c:v>44222</c:v>
                </c:pt>
                <c:pt idx="13">
                  <c:v>44253</c:v>
                </c:pt>
                <c:pt idx="14">
                  <c:v>44281</c:v>
                </c:pt>
                <c:pt idx="15">
                  <c:v>44312</c:v>
                </c:pt>
                <c:pt idx="16">
                  <c:v>44342</c:v>
                </c:pt>
                <c:pt idx="17">
                  <c:v>44373</c:v>
                </c:pt>
                <c:pt idx="18">
                  <c:v>44403</c:v>
                </c:pt>
                <c:pt idx="19">
                  <c:v>44434</c:v>
                </c:pt>
                <c:pt idx="20">
                  <c:v>44465</c:v>
                </c:pt>
                <c:pt idx="21">
                  <c:v>44495</c:v>
                </c:pt>
                <c:pt idx="22">
                  <c:v>44526</c:v>
                </c:pt>
              </c:numCache>
            </c:numRef>
          </c:cat>
          <c:val>
            <c:numRef>
              <c:f>Grundpris_SEK!$F$163:$F$185</c:f>
              <c:numCache>
                <c:formatCode>0.00</c:formatCode>
                <c:ptCount val="23"/>
                <c:pt idx="0">
                  <c:v>36.300000000000004</c:v>
                </c:pt>
                <c:pt idx="1">
                  <c:v>36.300000000000004</c:v>
                </c:pt>
                <c:pt idx="2">
                  <c:v>36.300000000000004</c:v>
                </c:pt>
                <c:pt idx="3">
                  <c:v>38.35</c:v>
                </c:pt>
                <c:pt idx="4">
                  <c:v>38.35</c:v>
                </c:pt>
                <c:pt idx="5">
                  <c:v>42.400000000000006</c:v>
                </c:pt>
                <c:pt idx="6">
                  <c:v>42.400000000000006</c:v>
                </c:pt>
                <c:pt idx="7">
                  <c:v>42.400000000000006</c:v>
                </c:pt>
                <c:pt idx="8">
                  <c:v>38.050000000000004</c:v>
                </c:pt>
                <c:pt idx="9">
                  <c:v>38.050000000000004</c:v>
                </c:pt>
                <c:pt idx="10">
                  <c:v>38.050000000000004</c:v>
                </c:pt>
                <c:pt idx="11">
                  <c:v>40.35</c:v>
                </c:pt>
                <c:pt idx="12">
                  <c:v>41.85</c:v>
                </c:pt>
                <c:pt idx="13">
                  <c:v>41.85</c:v>
                </c:pt>
                <c:pt idx="14">
                  <c:v>41.85</c:v>
                </c:pt>
                <c:pt idx="15">
                  <c:v>41.85</c:v>
                </c:pt>
                <c:pt idx="16">
                  <c:v>41.85</c:v>
                </c:pt>
                <c:pt idx="17">
                  <c:v>41.85</c:v>
                </c:pt>
                <c:pt idx="18">
                  <c:v>64.850000000000009</c:v>
                </c:pt>
                <c:pt idx="19">
                  <c:v>64.850000000000009</c:v>
                </c:pt>
                <c:pt idx="20">
                  <c:v>65.400000000000006</c:v>
                </c:pt>
                <c:pt idx="21">
                  <c:v>65.400000000000006</c:v>
                </c:pt>
                <c:pt idx="22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3E-4D1D-8730-61D541CA5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80192"/>
        <c:axId val="111481984"/>
      </c:lineChart>
      <c:dateAx>
        <c:axId val="111480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19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48198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21974981373E-2"/>
              <c:y val="8.0935251798561147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4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601004938572"/>
          <c:y val="0.42086368700315335"/>
          <c:w val="0.15797110239964651"/>
          <c:h val="0.167266375875677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orientation="landscape" horizontalDpi="-1" verticalDpi="-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 Plåt, Historik 2 år</a:t>
            </a:r>
          </a:p>
        </c:rich>
      </c:tx>
      <c:layout>
        <c:manualLayout>
          <c:xMode val="edge"/>
          <c:yMode val="edge"/>
          <c:x val="0.2372802312754384"/>
          <c:y val="2.326934264107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0312297919282"/>
          <c:y val="0.14212346493337547"/>
          <c:w val="0.7155633154551333"/>
          <c:h val="0.75941991544250687"/>
        </c:manualLayout>
      </c:layout>
      <c:lineChart>
        <c:grouping val="standard"/>
        <c:varyColors val="0"/>
        <c:ser>
          <c:idx val="0"/>
          <c:order val="0"/>
          <c:tx>
            <c:strRef>
              <c:f>Legeringstilägg_SEK!$C$6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Legeringstilägg_SEK!$B$163:$B$185</c:f>
              <c:numCache>
                <c:formatCode>mmm/yyyy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Legeringstilägg_SEK!$C$163:$C$185</c:f>
              <c:numCache>
                <c:formatCode>0.00</c:formatCode>
                <c:ptCount val="23"/>
                <c:pt idx="0">
                  <c:v>22.07</c:v>
                </c:pt>
                <c:pt idx="1">
                  <c:v>22.19</c:v>
                </c:pt>
                <c:pt idx="2">
                  <c:v>21.911000000000001</c:v>
                </c:pt>
                <c:pt idx="3">
                  <c:v>20.74</c:v>
                </c:pt>
                <c:pt idx="4">
                  <c:v>20.311</c:v>
                </c:pt>
                <c:pt idx="5">
                  <c:v>21.105</c:v>
                </c:pt>
                <c:pt idx="6">
                  <c:v>20.18</c:v>
                </c:pt>
                <c:pt idx="7">
                  <c:v>19.931999999999999</c:v>
                </c:pt>
                <c:pt idx="8">
                  <c:v>19.681999999999999</c:v>
                </c:pt>
                <c:pt idx="9">
                  <c:v>21.4</c:v>
                </c:pt>
                <c:pt idx="10">
                  <c:v>21.582000000000001</c:v>
                </c:pt>
                <c:pt idx="11">
                  <c:v>22.402000000000001</c:v>
                </c:pt>
                <c:pt idx="12">
                  <c:v>23.183</c:v>
                </c:pt>
                <c:pt idx="13">
                  <c:v>24.425000000000001</c:v>
                </c:pt>
                <c:pt idx="14">
                  <c:v>26.469000000000001</c:v>
                </c:pt>
                <c:pt idx="15">
                  <c:v>26.841999999999999</c:v>
                </c:pt>
                <c:pt idx="16">
                  <c:v>25.936</c:v>
                </c:pt>
                <c:pt idx="17">
                  <c:v>26.983000000000001</c:v>
                </c:pt>
                <c:pt idx="18">
                  <c:v>29.341999999999999</c:v>
                </c:pt>
                <c:pt idx="19">
                  <c:v>32.47</c:v>
                </c:pt>
                <c:pt idx="20">
                  <c:v>34.198</c:v>
                </c:pt>
                <c:pt idx="21">
                  <c:v>34.920999999999999</c:v>
                </c:pt>
                <c:pt idx="22">
                  <c:v>34.268999999999998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4-40B4-9318-E1EFCFFE5DCA}"/>
            </c:ext>
          </c:extLst>
        </c:ser>
        <c:ser>
          <c:idx val="2"/>
          <c:order val="1"/>
          <c:tx>
            <c:strRef>
              <c:f>Legeringstilägg_SEK!$D$6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Legeringstilägg_SEK!$B$163:$B$185</c:f>
              <c:numCache>
                <c:formatCode>mmm/yyyy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Legeringstilägg_SEK!$D$163:$D$185</c:f>
              <c:numCache>
                <c:formatCode>0.00</c:formatCode>
                <c:ptCount val="23"/>
                <c:pt idx="0">
                  <c:v>15.14</c:v>
                </c:pt>
                <c:pt idx="1">
                  <c:v>15.21</c:v>
                </c:pt>
                <c:pt idx="2">
                  <c:v>14.462</c:v>
                </c:pt>
                <c:pt idx="3">
                  <c:v>13.88</c:v>
                </c:pt>
                <c:pt idx="4">
                  <c:v>14.022</c:v>
                </c:pt>
                <c:pt idx="5">
                  <c:v>14.606999999999999</c:v>
                </c:pt>
                <c:pt idx="6">
                  <c:v>14.24</c:v>
                </c:pt>
                <c:pt idx="7">
                  <c:v>14.286</c:v>
                </c:pt>
                <c:pt idx="8">
                  <c:v>14.092000000000001</c:v>
                </c:pt>
                <c:pt idx="9">
                  <c:v>15.147</c:v>
                </c:pt>
                <c:pt idx="10">
                  <c:v>15.177</c:v>
                </c:pt>
                <c:pt idx="11">
                  <c:v>15.617000000000001</c:v>
                </c:pt>
                <c:pt idx="12">
                  <c:v>16.279</c:v>
                </c:pt>
                <c:pt idx="13">
                  <c:v>17.353999999999999</c:v>
                </c:pt>
                <c:pt idx="14">
                  <c:v>18.690000000000001</c:v>
                </c:pt>
                <c:pt idx="15">
                  <c:v>18.765999999999998</c:v>
                </c:pt>
                <c:pt idx="16">
                  <c:v>18.21</c:v>
                </c:pt>
                <c:pt idx="17">
                  <c:v>18.811</c:v>
                </c:pt>
                <c:pt idx="18">
                  <c:v>19.225999999999999</c:v>
                </c:pt>
                <c:pt idx="19">
                  <c:v>20.6</c:v>
                </c:pt>
                <c:pt idx="20">
                  <c:v>22.11</c:v>
                </c:pt>
                <c:pt idx="21">
                  <c:v>22.349</c:v>
                </c:pt>
                <c:pt idx="22">
                  <c:v>22.154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4-40B4-9318-E1EFCFFE5DCA}"/>
            </c:ext>
          </c:extLst>
        </c:ser>
        <c:ser>
          <c:idx val="3"/>
          <c:order val="2"/>
          <c:tx>
            <c:strRef>
              <c:f>Legeringstilägg_SEK!$E$6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Legeringstilägg_SEK!$B$163:$B$185</c:f>
              <c:numCache>
                <c:formatCode>mmm/yyyy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Legeringstilägg_SEK!$E$163:$E$185</c:f>
              <c:numCache>
                <c:formatCode>0.00</c:formatCode>
                <c:ptCount val="23"/>
                <c:pt idx="0">
                  <c:v>9.09</c:v>
                </c:pt>
                <c:pt idx="1">
                  <c:v>9.1300000000000008</c:v>
                </c:pt>
                <c:pt idx="2">
                  <c:v>9.2070000000000007</c:v>
                </c:pt>
                <c:pt idx="3">
                  <c:v>9.02</c:v>
                </c:pt>
                <c:pt idx="4">
                  <c:v>9.4550000000000001</c:v>
                </c:pt>
                <c:pt idx="5">
                  <c:v>9.5540000000000003</c:v>
                </c:pt>
                <c:pt idx="6">
                  <c:v>9.15</c:v>
                </c:pt>
                <c:pt idx="7">
                  <c:v>8.9390000000000001</c:v>
                </c:pt>
                <c:pt idx="8">
                  <c:v>8.5090000000000003</c:v>
                </c:pt>
                <c:pt idx="9">
                  <c:v>8.8919999999999995</c:v>
                </c:pt>
                <c:pt idx="10">
                  <c:v>9.0619999999999994</c:v>
                </c:pt>
                <c:pt idx="11">
                  <c:v>9.1150000000000002</c:v>
                </c:pt>
                <c:pt idx="12">
                  <c:v>9.5239999999999991</c:v>
                </c:pt>
                <c:pt idx="13">
                  <c:v>10.488</c:v>
                </c:pt>
                <c:pt idx="14">
                  <c:v>11.679</c:v>
                </c:pt>
                <c:pt idx="15">
                  <c:v>12.443</c:v>
                </c:pt>
                <c:pt idx="16">
                  <c:v>12.499000000000001</c:v>
                </c:pt>
                <c:pt idx="17">
                  <c:v>12.71</c:v>
                </c:pt>
                <c:pt idx="18">
                  <c:v>13.458</c:v>
                </c:pt>
                <c:pt idx="19">
                  <c:v>14.57</c:v>
                </c:pt>
                <c:pt idx="20">
                  <c:v>15.843</c:v>
                </c:pt>
                <c:pt idx="21">
                  <c:v>16.463000000000001</c:v>
                </c:pt>
                <c:pt idx="22">
                  <c:v>16.96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4-40B4-9318-E1EFCFFE5DCA}"/>
            </c:ext>
          </c:extLst>
        </c:ser>
        <c:ser>
          <c:idx val="4"/>
          <c:order val="3"/>
          <c:tx>
            <c:strRef>
              <c:f>Legeringstilägg_SEK!$F$6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Legeringstilägg_SEK!$B$163:$B$185</c:f>
              <c:numCache>
                <c:formatCode>mmm/yyyy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Legeringstilägg_SEK!$F$163:$F$185</c:f>
              <c:numCache>
                <c:formatCode>0.00</c:formatCode>
                <c:ptCount val="23"/>
                <c:pt idx="0">
                  <c:v>6</c:v>
                </c:pt>
                <c:pt idx="1">
                  <c:v>6.05</c:v>
                </c:pt>
                <c:pt idx="2">
                  <c:v>5.9379999999999997</c:v>
                </c:pt>
                <c:pt idx="3">
                  <c:v>5.97</c:v>
                </c:pt>
                <c:pt idx="4">
                  <c:v>6.5149999999999997</c:v>
                </c:pt>
                <c:pt idx="5">
                  <c:v>6.524</c:v>
                </c:pt>
                <c:pt idx="6">
                  <c:v>6.27</c:v>
                </c:pt>
                <c:pt idx="7">
                  <c:v>6.0990000000000002</c:v>
                </c:pt>
                <c:pt idx="8">
                  <c:v>5.7370000000000001</c:v>
                </c:pt>
                <c:pt idx="9">
                  <c:v>5.8879999999999999</c:v>
                </c:pt>
                <c:pt idx="10">
                  <c:v>6.0110000000000001</c:v>
                </c:pt>
                <c:pt idx="11">
                  <c:v>5.9450000000000003</c:v>
                </c:pt>
                <c:pt idx="12">
                  <c:v>6.3339999999999996</c:v>
                </c:pt>
                <c:pt idx="13">
                  <c:v>7.077</c:v>
                </c:pt>
                <c:pt idx="14">
                  <c:v>7.6559999999999997</c:v>
                </c:pt>
                <c:pt idx="15">
                  <c:v>8.3360000000000003</c:v>
                </c:pt>
                <c:pt idx="16">
                  <c:v>8.3729999999999993</c:v>
                </c:pt>
                <c:pt idx="17">
                  <c:v>8.4730000000000008</c:v>
                </c:pt>
                <c:pt idx="18">
                  <c:v>8.6920000000000002</c:v>
                </c:pt>
                <c:pt idx="19">
                  <c:v>9.1300000000000008</c:v>
                </c:pt>
                <c:pt idx="20">
                  <c:v>9.7720000000000002</c:v>
                </c:pt>
                <c:pt idx="21">
                  <c:v>9.8350000000000009</c:v>
                </c:pt>
                <c:pt idx="22">
                  <c:v>9.9320000000000004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4-40B4-9318-E1EFCFFE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02080"/>
        <c:axId val="111503616"/>
      </c:lineChart>
      <c:dateAx>
        <c:axId val="111502080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3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036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864734299516908E-2"/>
              <c:y val="7.7150330030735681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02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Effektivpris 2mm Plåt, Historik 2 år</a:t>
            </a:r>
          </a:p>
        </c:rich>
      </c:tx>
      <c:layout>
        <c:manualLayout>
          <c:xMode val="edge"/>
          <c:yMode val="edge"/>
          <c:x val="0.2120777511506714"/>
          <c:y val="3.0250145433391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3251930465214"/>
          <c:y val="0.14019797263561951"/>
          <c:w val="0.7183584008520673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Effektivpris_SEK!$C$6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Effektivpris_SEK!$B$162:$B$185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Effektivpris_SEK!$C$162:$C$185</c:f>
              <c:numCache>
                <c:formatCode>0.00</c:formatCode>
                <c:ptCount val="24"/>
                <c:pt idx="0">
                  <c:v>59.92</c:v>
                </c:pt>
                <c:pt idx="1">
                  <c:v>56.17</c:v>
                </c:pt>
                <c:pt idx="2">
                  <c:v>56.290000000000006</c:v>
                </c:pt>
                <c:pt idx="3">
                  <c:v>56.011000000000003</c:v>
                </c:pt>
                <c:pt idx="4">
                  <c:v>56.989999999999995</c:v>
                </c:pt>
                <c:pt idx="5">
                  <c:v>56.561</c:v>
                </c:pt>
                <c:pt idx="6">
                  <c:v>55.204999999999998</c:v>
                </c:pt>
                <c:pt idx="7">
                  <c:v>54.28</c:v>
                </c:pt>
                <c:pt idx="8">
                  <c:v>54.031999999999996</c:v>
                </c:pt>
                <c:pt idx="9">
                  <c:v>51.981999999999999</c:v>
                </c:pt>
                <c:pt idx="10">
                  <c:v>53.8</c:v>
                </c:pt>
                <c:pt idx="11">
                  <c:v>53.981999999999999</c:v>
                </c:pt>
                <c:pt idx="12">
                  <c:v>56.201999999999998</c:v>
                </c:pt>
                <c:pt idx="13">
                  <c:v>58.983000000000004</c:v>
                </c:pt>
                <c:pt idx="14">
                  <c:v>60.225000000000009</c:v>
                </c:pt>
                <c:pt idx="15">
                  <c:v>66.669000000000011</c:v>
                </c:pt>
                <c:pt idx="16">
                  <c:v>69.492000000000004</c:v>
                </c:pt>
                <c:pt idx="17">
                  <c:v>71.536000000000001</c:v>
                </c:pt>
                <c:pt idx="18">
                  <c:v>79.082999999999998</c:v>
                </c:pt>
                <c:pt idx="19">
                  <c:v>86.292000000000002</c:v>
                </c:pt>
                <c:pt idx="20">
                  <c:v>89.42</c:v>
                </c:pt>
                <c:pt idx="21">
                  <c:v>103.148</c:v>
                </c:pt>
                <c:pt idx="22">
                  <c:v>105.87100000000001</c:v>
                </c:pt>
                <c:pt idx="23">
                  <c:v>108.16900000000001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C-4E94-AB18-54EE5FF8A51C}"/>
            </c:ext>
          </c:extLst>
        </c:ser>
        <c:ser>
          <c:idx val="2"/>
          <c:order val="1"/>
          <c:tx>
            <c:strRef>
              <c:f>Effektivpris_SEK!$D$6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Effektivpris_SEK!$B$162:$B$185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Effektivpris_SEK!$D$162:$D$185</c:f>
              <c:numCache>
                <c:formatCode>0.00</c:formatCode>
                <c:ptCount val="24"/>
                <c:pt idx="0">
                  <c:v>42.28</c:v>
                </c:pt>
                <c:pt idx="1">
                  <c:v>39.44</c:v>
                </c:pt>
                <c:pt idx="2">
                  <c:v>39.510000000000005</c:v>
                </c:pt>
                <c:pt idx="3">
                  <c:v>38.762</c:v>
                </c:pt>
                <c:pt idx="4">
                  <c:v>39.78</c:v>
                </c:pt>
                <c:pt idx="5">
                  <c:v>39.922000000000004</c:v>
                </c:pt>
                <c:pt idx="6">
                  <c:v>38.457000000000001</c:v>
                </c:pt>
                <c:pt idx="7">
                  <c:v>38.090000000000003</c:v>
                </c:pt>
                <c:pt idx="8">
                  <c:v>38.136000000000003</c:v>
                </c:pt>
                <c:pt idx="9">
                  <c:v>36.492000000000004</c:v>
                </c:pt>
                <c:pt idx="10">
                  <c:v>37.597000000000001</c:v>
                </c:pt>
                <c:pt idx="11">
                  <c:v>37.627000000000002</c:v>
                </c:pt>
                <c:pt idx="12">
                  <c:v>39.117000000000004</c:v>
                </c:pt>
                <c:pt idx="13">
                  <c:v>42.129000000000005</c:v>
                </c:pt>
                <c:pt idx="14">
                  <c:v>43.204000000000001</c:v>
                </c:pt>
                <c:pt idx="15">
                  <c:v>49.290000000000006</c:v>
                </c:pt>
                <c:pt idx="16">
                  <c:v>51.816000000000003</c:v>
                </c:pt>
                <c:pt idx="17">
                  <c:v>54.260000000000005</c:v>
                </c:pt>
                <c:pt idx="18">
                  <c:v>61.461000000000006</c:v>
                </c:pt>
                <c:pt idx="19">
                  <c:v>66.825999999999993</c:v>
                </c:pt>
                <c:pt idx="20">
                  <c:v>68.2</c:v>
                </c:pt>
                <c:pt idx="21">
                  <c:v>81.81</c:v>
                </c:pt>
                <c:pt idx="22">
                  <c:v>84.099000000000004</c:v>
                </c:pt>
                <c:pt idx="23">
                  <c:v>86.953999999999994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C-4E94-AB18-54EE5FF8A51C}"/>
            </c:ext>
          </c:extLst>
        </c:ser>
        <c:ser>
          <c:idx val="3"/>
          <c:order val="2"/>
          <c:tx>
            <c:strRef>
              <c:f>Effektivpris_SEK!$E$6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Effektivpris_SEK!$B$162:$B$185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Effektivpris_SEK!$E$162:$E$185</c:f>
              <c:numCache>
                <c:formatCode>0.00</c:formatCode>
                <c:ptCount val="24"/>
                <c:pt idx="0">
                  <c:v>62.660000000000004</c:v>
                </c:pt>
                <c:pt idx="1">
                  <c:v>61.09</c:v>
                </c:pt>
                <c:pt idx="2">
                  <c:v>61.13</c:v>
                </c:pt>
                <c:pt idx="3">
                  <c:v>61.207000000000001</c:v>
                </c:pt>
                <c:pt idx="4">
                  <c:v>64.12</c:v>
                </c:pt>
                <c:pt idx="5">
                  <c:v>64.555000000000007</c:v>
                </c:pt>
                <c:pt idx="6">
                  <c:v>64.504000000000005</c:v>
                </c:pt>
                <c:pt idx="7">
                  <c:v>64.100000000000009</c:v>
                </c:pt>
                <c:pt idx="8">
                  <c:v>63.889000000000003</c:v>
                </c:pt>
                <c:pt idx="9">
                  <c:v>63.459000000000003</c:v>
                </c:pt>
                <c:pt idx="10">
                  <c:v>64.242000000000004</c:v>
                </c:pt>
                <c:pt idx="11">
                  <c:v>64.412000000000006</c:v>
                </c:pt>
                <c:pt idx="12">
                  <c:v>66.314999999999998</c:v>
                </c:pt>
                <c:pt idx="13">
                  <c:v>69.024000000000001</c:v>
                </c:pt>
                <c:pt idx="14">
                  <c:v>69.988</c:v>
                </c:pt>
                <c:pt idx="15">
                  <c:v>71.179000000000002</c:v>
                </c:pt>
                <c:pt idx="16">
                  <c:v>71.942999999999998</c:v>
                </c:pt>
                <c:pt idx="17">
                  <c:v>74.099000000000004</c:v>
                </c:pt>
                <c:pt idx="18">
                  <c:v>80.710000000000008</c:v>
                </c:pt>
                <c:pt idx="19">
                  <c:v>86.308000000000007</c:v>
                </c:pt>
                <c:pt idx="20">
                  <c:v>87.420000000000016</c:v>
                </c:pt>
                <c:pt idx="21">
                  <c:v>100.94300000000001</c:v>
                </c:pt>
                <c:pt idx="22">
                  <c:v>101.56300000000002</c:v>
                </c:pt>
                <c:pt idx="23">
                  <c:v>102.06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CC-4E94-AB18-54EE5FF8A51C}"/>
            </c:ext>
          </c:extLst>
        </c:ser>
        <c:ser>
          <c:idx val="4"/>
          <c:order val="3"/>
          <c:tx>
            <c:strRef>
              <c:f>Effektivpris_SEK!$F$6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Effektivpris_SEK!$B$162:$B$185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Effektivpris_SEK!$F$162:$F$185</c:f>
              <c:numCache>
                <c:formatCode>0.00</c:formatCode>
                <c:ptCount val="24"/>
                <c:pt idx="0">
                  <c:v>42.27</c:v>
                </c:pt>
                <c:pt idx="1">
                  <c:v>42.300000000000004</c:v>
                </c:pt>
                <c:pt idx="2">
                  <c:v>42.35</c:v>
                </c:pt>
                <c:pt idx="3">
                  <c:v>42.238000000000007</c:v>
                </c:pt>
                <c:pt idx="4">
                  <c:v>44.32</c:v>
                </c:pt>
                <c:pt idx="5">
                  <c:v>44.865000000000002</c:v>
                </c:pt>
                <c:pt idx="6">
                  <c:v>48.924000000000007</c:v>
                </c:pt>
                <c:pt idx="7">
                  <c:v>48.67</c:v>
                </c:pt>
                <c:pt idx="8">
                  <c:v>48.499000000000009</c:v>
                </c:pt>
                <c:pt idx="9">
                  <c:v>43.787000000000006</c:v>
                </c:pt>
                <c:pt idx="10">
                  <c:v>43.938000000000002</c:v>
                </c:pt>
                <c:pt idx="11">
                  <c:v>44.061000000000007</c:v>
                </c:pt>
                <c:pt idx="12">
                  <c:v>46.295000000000002</c:v>
                </c:pt>
                <c:pt idx="13">
                  <c:v>48.183999999999997</c:v>
                </c:pt>
                <c:pt idx="14">
                  <c:v>48.927</c:v>
                </c:pt>
                <c:pt idx="15">
                  <c:v>49.506</c:v>
                </c:pt>
                <c:pt idx="16">
                  <c:v>50.186</c:v>
                </c:pt>
                <c:pt idx="17">
                  <c:v>50.222999999999999</c:v>
                </c:pt>
                <c:pt idx="18">
                  <c:v>50.323</c:v>
                </c:pt>
                <c:pt idx="19">
                  <c:v>73.542000000000002</c:v>
                </c:pt>
                <c:pt idx="20">
                  <c:v>73.98</c:v>
                </c:pt>
                <c:pt idx="21">
                  <c:v>75.172000000000011</c:v>
                </c:pt>
                <c:pt idx="22">
                  <c:v>75.235000000000014</c:v>
                </c:pt>
                <c:pt idx="23">
                  <c:v>75.332000000000008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CC-4E94-AB18-54EE5FF8A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71328"/>
        <c:axId val="111572864"/>
      </c:lineChart>
      <c:dateAx>
        <c:axId val="111571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2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7286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3.9130586937502376E-2"/>
              <c:y val="8.027941533486324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7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/>
              <a:t>Legeringstillägg/Effektivpris 2mm Plåt, Historik 2 år</a:t>
            </a:r>
          </a:p>
        </c:rich>
      </c:tx>
      <c:layout>
        <c:manualLayout>
          <c:xMode val="edge"/>
          <c:yMode val="edge"/>
          <c:x val="0.15603895165278253"/>
          <c:y val="2.7923211169284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43496721434444"/>
          <c:y val="0.13787109012170409"/>
          <c:w val="0.68405893916856197"/>
          <c:h val="0.72774993140190647"/>
        </c:manualLayout>
      </c:layout>
      <c:lineChart>
        <c:grouping val="standard"/>
        <c:varyColors val="0"/>
        <c:ser>
          <c:idx val="0"/>
          <c:order val="0"/>
          <c:tx>
            <c:strRef>
              <c:f>'Legeringsandel_%'!$C$6</c:f>
              <c:strCache>
                <c:ptCount val="1"/>
                <c:pt idx="0">
                  <c:v>EN 1.4404</c:v>
                </c:pt>
              </c:strCache>
            </c:strRef>
          </c:tx>
          <c:marker>
            <c:symbol val="none"/>
          </c:marker>
          <c:cat>
            <c:numRef>
              <c:f>'Legeringsandel_%'!$B$162:$B$185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'Legeringsandel_%'!$C$162:$C$185</c:f>
              <c:numCache>
                <c:formatCode>0%</c:formatCode>
                <c:ptCount val="24"/>
                <c:pt idx="0">
                  <c:v>0.41421895861148195</c:v>
                </c:pt>
                <c:pt idx="1">
                  <c:v>0.39291436709987537</c:v>
                </c:pt>
                <c:pt idx="2">
                  <c:v>0.39420856279978678</c:v>
                </c:pt>
                <c:pt idx="3">
                  <c:v>0.39119101605041867</c:v>
                </c:pt>
                <c:pt idx="4">
                  <c:v>0.36392349535006141</c:v>
                </c:pt>
                <c:pt idx="5">
                  <c:v>0.35909902583051928</c:v>
                </c:pt>
                <c:pt idx="6">
                  <c:v>0.38230232768770944</c:v>
                </c:pt>
                <c:pt idx="7">
                  <c:v>0.37177597641857035</c:v>
                </c:pt>
                <c:pt idx="8">
                  <c:v>0.36889250814332247</c:v>
                </c:pt>
                <c:pt idx="9">
                  <c:v>0.37863106459928436</c:v>
                </c:pt>
                <c:pt idx="10">
                  <c:v>0.39776951672862454</c:v>
                </c:pt>
                <c:pt idx="11">
                  <c:v>0.39979993331110369</c:v>
                </c:pt>
                <c:pt idx="12">
                  <c:v>0.39859791466495859</c:v>
                </c:pt>
                <c:pt idx="13">
                  <c:v>0.39304545377481642</c:v>
                </c:pt>
                <c:pt idx="14">
                  <c:v>0.40556247405562468</c:v>
                </c:pt>
                <c:pt idx="15">
                  <c:v>0.39702110426135079</c:v>
                </c:pt>
                <c:pt idx="16">
                  <c:v>0.38626028895412418</c:v>
                </c:pt>
                <c:pt idx="17">
                  <c:v>0.36255871169760678</c:v>
                </c:pt>
                <c:pt idx="18">
                  <c:v>0.34119848766485844</c:v>
                </c:pt>
                <c:pt idx="19">
                  <c:v>0.3400315208825847</c:v>
                </c:pt>
                <c:pt idx="20">
                  <c:v>0.36311787072243346</c:v>
                </c:pt>
                <c:pt idx="21">
                  <c:v>0.33154302555551246</c:v>
                </c:pt>
                <c:pt idx="22">
                  <c:v>0.32984481113808312</c:v>
                </c:pt>
                <c:pt idx="23">
                  <c:v>0.31680980687627691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0-4ACB-B47C-967AAE5D8A07}"/>
            </c:ext>
          </c:extLst>
        </c:ser>
        <c:ser>
          <c:idx val="2"/>
          <c:order val="1"/>
          <c:tx>
            <c:strRef>
              <c:f>'Legeringsandel_%'!$D$6</c:f>
              <c:strCache>
                <c:ptCount val="1"/>
                <c:pt idx="0">
                  <c:v>EN 1.4301</c:v>
                </c:pt>
              </c:strCache>
            </c:strRef>
          </c:tx>
          <c:marker>
            <c:symbol val="none"/>
          </c:marker>
          <c:cat>
            <c:numRef>
              <c:f>'Legeringsandel_%'!$B$162:$B$185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'Legeringsandel_%'!$D$162:$D$185</c:f>
              <c:numCache>
                <c:formatCode>0%</c:formatCode>
                <c:ptCount val="24"/>
                <c:pt idx="0">
                  <c:v>0.40752128666035953</c:v>
                </c:pt>
                <c:pt idx="1">
                  <c:v>0.3838742393509128</c:v>
                </c:pt>
                <c:pt idx="2">
                  <c:v>0.38496583143507968</c:v>
                </c:pt>
                <c:pt idx="3">
                  <c:v>0.3730973633971415</c:v>
                </c:pt>
                <c:pt idx="4">
                  <c:v>0.34891905480140778</c:v>
                </c:pt>
                <c:pt idx="5">
                  <c:v>0.35123490807073793</c:v>
                </c:pt>
                <c:pt idx="6">
                  <c:v>0.3798268195647086</c:v>
                </c:pt>
                <c:pt idx="7">
                  <c:v>0.3738514045681281</c:v>
                </c:pt>
                <c:pt idx="8">
                  <c:v>0.37460667086217742</c:v>
                </c:pt>
                <c:pt idx="9">
                  <c:v>0.38616683108626543</c:v>
                </c:pt>
                <c:pt idx="10">
                  <c:v>0.40287788919328671</c:v>
                </c:pt>
                <c:pt idx="11">
                  <c:v>0.40335397453955935</c:v>
                </c:pt>
                <c:pt idx="12">
                  <c:v>0.39923818288723573</c:v>
                </c:pt>
                <c:pt idx="13">
                  <c:v>0.38640841225758976</c:v>
                </c:pt>
                <c:pt idx="14">
                  <c:v>0.40167577076196648</c:v>
                </c:pt>
                <c:pt idx="15">
                  <c:v>0.37918441874619596</c:v>
                </c:pt>
                <c:pt idx="16">
                  <c:v>0.36216612629303685</c:v>
                </c:pt>
                <c:pt idx="17">
                  <c:v>0.33560633984518984</c:v>
                </c:pt>
                <c:pt idx="18">
                  <c:v>0.30606400807015827</c:v>
                </c:pt>
                <c:pt idx="19">
                  <c:v>0.28770239128482927</c:v>
                </c:pt>
                <c:pt idx="20">
                  <c:v>0.30205278592375367</c:v>
                </c:pt>
                <c:pt idx="21">
                  <c:v>0.27026035936927023</c:v>
                </c:pt>
                <c:pt idx="22">
                  <c:v>0.26574632278624</c:v>
                </c:pt>
                <c:pt idx="23">
                  <c:v>0.25477838857326862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0-4ACB-B47C-967AAE5D8A07}"/>
            </c:ext>
          </c:extLst>
        </c:ser>
        <c:ser>
          <c:idx val="3"/>
          <c:order val="2"/>
          <c:tx>
            <c:strRef>
              <c:f>'Legeringsandel_%'!$E$6</c:f>
              <c:strCache>
                <c:ptCount val="1"/>
                <c:pt idx="0">
                  <c:v>EN 1.4162 </c:v>
                </c:pt>
              </c:strCache>
            </c:strRef>
          </c:tx>
          <c:marker>
            <c:symbol val="none"/>
          </c:marker>
          <c:cat>
            <c:numRef>
              <c:f>'Legeringsandel_%'!$B$162:$B$185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'Legeringsandel_%'!$E$162:$E$185</c:f>
              <c:numCache>
                <c:formatCode>0%</c:formatCode>
                <c:ptCount val="24"/>
                <c:pt idx="0">
                  <c:v>0.15097350781998084</c:v>
                </c:pt>
                <c:pt idx="1">
                  <c:v>0.14879685709608773</c:v>
                </c:pt>
                <c:pt idx="2">
                  <c:v>0.14935383608702765</c:v>
                </c:pt>
                <c:pt idx="3">
                  <c:v>0.15042397111441502</c:v>
                </c:pt>
                <c:pt idx="4">
                  <c:v>0.14067373674360573</c:v>
                </c:pt>
                <c:pt idx="5">
                  <c:v>0.14646425528619006</c:v>
                </c:pt>
                <c:pt idx="6">
                  <c:v>0.1481148455909711</c:v>
                </c:pt>
                <c:pt idx="7">
                  <c:v>0.14274570982839313</c:v>
                </c:pt>
                <c:pt idx="8">
                  <c:v>0.13991453927906211</c:v>
                </c:pt>
                <c:pt idx="9">
                  <c:v>0.13408657558423548</c:v>
                </c:pt>
                <c:pt idx="10">
                  <c:v>0.13841412160268982</c:v>
                </c:pt>
                <c:pt idx="11">
                  <c:v>0.14068807054586099</c:v>
                </c:pt>
                <c:pt idx="12">
                  <c:v>0.13745004900851995</c:v>
                </c:pt>
                <c:pt idx="13">
                  <c:v>0.13798099211868334</c:v>
                </c:pt>
                <c:pt idx="14">
                  <c:v>0.14985426073041092</c:v>
                </c:pt>
                <c:pt idx="15">
                  <c:v>0.16407929304991642</c:v>
                </c:pt>
                <c:pt idx="16">
                  <c:v>0.17295636823596458</c:v>
                </c:pt>
                <c:pt idx="17">
                  <c:v>0.16867973926773641</c:v>
                </c:pt>
                <c:pt idx="18">
                  <c:v>0.15747738817990337</c:v>
                </c:pt>
                <c:pt idx="19">
                  <c:v>0.15592992538351022</c:v>
                </c:pt>
                <c:pt idx="20">
                  <c:v>0.16666666666666663</c:v>
                </c:pt>
                <c:pt idx="21">
                  <c:v>0.15694996185966337</c:v>
                </c:pt>
                <c:pt idx="22">
                  <c:v>0.16209643275602334</c:v>
                </c:pt>
                <c:pt idx="23">
                  <c:v>0.16617675876935137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0-4ACB-B47C-967AAE5D8A07}"/>
            </c:ext>
          </c:extLst>
        </c:ser>
        <c:ser>
          <c:idx val="4"/>
          <c:order val="3"/>
          <c:tx>
            <c:strRef>
              <c:f>'Legeringsandel_%'!$F$6</c:f>
              <c:strCache>
                <c:ptCount val="1"/>
                <c:pt idx="0">
                  <c:v>EN 1.4016</c:v>
                </c:pt>
              </c:strCache>
            </c:strRef>
          </c:tx>
          <c:marker>
            <c:symbol val="none"/>
          </c:marker>
          <c:cat>
            <c:numRef>
              <c:f>'Legeringsandel_%'!$B$162:$B$185</c:f>
              <c:numCache>
                <c:formatCode>mmm/yyyy</c:formatCode>
                <c:ptCount val="24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</c:numCache>
            </c:numRef>
          </c:cat>
          <c:val>
            <c:numRef>
              <c:f>'Legeringsandel_%'!$F$162:$F$185</c:f>
              <c:numCache>
                <c:formatCode>0%</c:formatCode>
                <c:ptCount val="24"/>
                <c:pt idx="0">
                  <c:v>0.14123491838183108</c:v>
                </c:pt>
                <c:pt idx="1">
                  <c:v>0.14184397163120566</c:v>
                </c:pt>
                <c:pt idx="2">
                  <c:v>0.14285714285714285</c:v>
                </c:pt>
                <c:pt idx="3">
                  <c:v>0.1405843079691273</c:v>
                </c:pt>
                <c:pt idx="4">
                  <c:v>0.13470216606498195</c:v>
                </c:pt>
                <c:pt idx="5">
                  <c:v>0.14521341803187338</c:v>
                </c:pt>
                <c:pt idx="6">
                  <c:v>0.13334968522606491</c:v>
                </c:pt>
                <c:pt idx="7">
                  <c:v>0.12882679268543248</c:v>
                </c:pt>
                <c:pt idx="8">
                  <c:v>0.12575517020969504</c:v>
                </c:pt>
                <c:pt idx="9">
                  <c:v>0.13102062255920705</c:v>
                </c:pt>
                <c:pt idx="10">
                  <c:v>0.13400700987755473</c:v>
                </c:pt>
                <c:pt idx="11">
                  <c:v>0.13642450239440773</c:v>
                </c:pt>
                <c:pt idx="12">
                  <c:v>0.12841559563667782</c:v>
                </c:pt>
                <c:pt idx="13">
                  <c:v>0.13145442470529636</c:v>
                </c:pt>
                <c:pt idx="14">
                  <c:v>0.14464406156110124</c:v>
                </c:pt>
                <c:pt idx="15">
                  <c:v>0.15464792146406495</c:v>
                </c:pt>
                <c:pt idx="16">
                  <c:v>0.16610210018730323</c:v>
                </c:pt>
                <c:pt idx="17">
                  <c:v>0.16671644465683053</c:v>
                </c:pt>
                <c:pt idx="18">
                  <c:v>0.16837231484609425</c:v>
                </c:pt>
                <c:pt idx="19">
                  <c:v>0.11819096570667102</c:v>
                </c:pt>
                <c:pt idx="20">
                  <c:v>0.123411732900784</c:v>
                </c:pt>
                <c:pt idx="21">
                  <c:v>0.12999521098281272</c:v>
                </c:pt>
                <c:pt idx="22">
                  <c:v>0.13072373230544293</c:v>
                </c:pt>
                <c:pt idx="23">
                  <c:v>0.13184304146976053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0-4ACB-B47C-967AAE5D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88864"/>
        <c:axId val="111590400"/>
      </c:lineChart>
      <c:dateAx>
        <c:axId val="111588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904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1590400"/>
        <c:scaling>
          <c:orientation val="minMax"/>
          <c:min val="5.000000000000001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SEK/kg</a:t>
                </a:r>
              </a:p>
            </c:rich>
          </c:tx>
          <c:layout>
            <c:manualLayout>
              <c:xMode val="edge"/>
              <c:yMode val="edge"/>
              <c:x val="6.2318992734603819E-2"/>
              <c:y val="8.0279415334863241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1158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43599984784511"/>
          <c:y val="0.42582970322426972"/>
          <c:w val="0.15797116664764732"/>
          <c:h val="0.16230403136780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173355</xdr:colOff>
      <xdr:row>2</xdr:row>
      <xdr:rowOff>17145</xdr:rowOff>
    </xdr:from>
    <xdr:to>
      <xdr:col>18</xdr:col>
      <xdr:colOff>40005</xdr:colOff>
      <xdr:row>178</xdr:row>
      <xdr:rowOff>137160</xdr:rowOff>
    </xdr:to>
    <xdr:graphicFrame macro="">
      <xdr:nvGraphicFramePr>
        <xdr:cNvPr id="4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476250</xdr:colOff>
      <xdr:row>2</xdr:row>
      <xdr:rowOff>66675</xdr:rowOff>
    </xdr:from>
    <xdr:to>
      <xdr:col>17</xdr:col>
      <xdr:colOff>342900</xdr:colOff>
      <xdr:row>180</xdr:row>
      <xdr:rowOff>19050</xdr:rowOff>
    </xdr:to>
    <xdr:graphicFrame macro="">
      <xdr:nvGraphicFramePr>
        <xdr:cNvPr id="10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514350</xdr:colOff>
      <xdr:row>2</xdr:row>
      <xdr:rowOff>76200</xdr:rowOff>
    </xdr:from>
    <xdr:to>
      <xdr:col>17</xdr:col>
      <xdr:colOff>381000</xdr:colOff>
      <xdr:row>180</xdr:row>
      <xdr:rowOff>28575</xdr:rowOff>
    </xdr:to>
    <xdr:graphicFrame macro="">
      <xdr:nvGraphicFramePr>
        <xdr:cNvPr id="3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2</xdr:row>
      <xdr:rowOff>41910</xdr:rowOff>
    </xdr:from>
    <xdr:to>
      <xdr:col>17</xdr:col>
      <xdr:colOff>285750</xdr:colOff>
      <xdr:row>180</xdr:row>
      <xdr:rowOff>0</xdr:rowOff>
    </xdr:to>
    <xdr:graphicFrame macro="">
      <xdr:nvGraphicFramePr>
        <xdr:cNvPr id="10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k&#246;p/Ink&#246;psgemensam%20uppf&#246;ljning/Rostfritt/Prisfiler%20rostfritt/Legeringstill&#228;g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b.com\Tibnor-Shares\000268\Stainless%20Steel\Prices\Legeringstill&#228;g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ringstillägg"/>
      <sheetName val="Legeringslista"/>
      <sheetName val="Legeringsstabell"/>
      <sheetName val="Kolumnrubriker"/>
      <sheetName val="Outokumpu plåt"/>
      <sheetName val="Valbruna"/>
      <sheetName val="Instructions"/>
      <sheetName val="Blad1"/>
    </sheetNames>
    <definedNames>
      <definedName name="Giltig.From." refersTo="='Legeringslista'!$H$2"/>
    </definedNames>
    <sheetDataSet>
      <sheetData sheetId="0"/>
      <sheetData sheetId="1">
        <row r="2">
          <cell r="H2">
            <v>20211001</v>
          </cell>
        </row>
      </sheetData>
      <sheetData sheetId="2">
        <row r="8">
          <cell r="B8" t="str">
            <v>EN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ringstillägg"/>
      <sheetName val="Legeringslista"/>
      <sheetName val="Legeringsstabell"/>
      <sheetName val="Outokumpu plåt"/>
      <sheetName val="Valbruna"/>
      <sheetName val="Instructions"/>
      <sheetName val="Kolumnrubriker"/>
    </sheetNames>
    <definedNames>
      <definedName name="Giltig.From." refersTo="='Legeringslista'!$H$2"/>
    </definedNames>
    <sheetDataSet>
      <sheetData sheetId="0" refreshError="1"/>
      <sheetData sheetId="1">
        <row r="2">
          <cell r="H2">
            <v>20211101</v>
          </cell>
        </row>
      </sheetData>
      <sheetData sheetId="2">
        <row r="10">
          <cell r="E10">
            <v>9.9320000000000004</v>
          </cell>
          <cell r="G10">
            <v>22.154</v>
          </cell>
          <cell r="M10">
            <v>34.268999999999998</v>
          </cell>
          <cell r="Q10">
            <v>16.96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R185"/>
  <sheetViews>
    <sheetView showGridLines="0" tabSelected="1" zoomScaleNormal="100" workbookViewId="0">
      <selection activeCell="U152" sqref="U152"/>
    </sheetView>
  </sheetViews>
  <sheetFormatPr defaultRowHeight="12.75" x14ac:dyDescent="0.2"/>
  <cols>
    <col min="1" max="1" width="2.140625" customWidth="1"/>
    <col min="2" max="2" width="11.85546875" style="5" customWidth="1"/>
    <col min="3" max="4" width="9.7109375" bestFit="1" customWidth="1"/>
    <col min="5" max="5" width="10.28515625" bestFit="1" customWidth="1"/>
    <col min="6" max="6" width="9.7109375" bestFit="1" customWidth="1"/>
    <col min="9" max="9" width="10.7109375" customWidth="1"/>
  </cols>
  <sheetData>
    <row r="1" spans="2:18" x14ac:dyDescent="0.2">
      <c r="B1" s="6" t="s">
        <v>8</v>
      </c>
      <c r="E1" s="17" t="s">
        <v>4</v>
      </c>
      <c r="F1" s="7">
        <f>[1]!Giltig.From.</f>
        <v>20211001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35">
        <v>73.900000000000006</v>
      </c>
      <c r="D3" s="35">
        <v>64.8</v>
      </c>
      <c r="E3" s="35">
        <v>85.100000000000009</v>
      </c>
      <c r="F3" s="35">
        <v>65.400000000000006</v>
      </c>
    </row>
    <row r="4" spans="2:18" x14ac:dyDescent="0.2">
      <c r="B4" s="7"/>
      <c r="C4" s="4"/>
      <c r="D4" s="4"/>
      <c r="E4" s="4"/>
      <c r="F4" s="4"/>
      <c r="G4" s="2"/>
    </row>
    <row r="5" spans="2:18" x14ac:dyDescent="0.2">
      <c r="B5" s="1" t="s">
        <v>18</v>
      </c>
    </row>
    <row r="6" spans="2:18" x14ac:dyDescent="0.2">
      <c r="B6" s="29" t="s">
        <v>12</v>
      </c>
      <c r="C6" s="30" t="s">
        <v>0</v>
      </c>
      <c r="D6" s="31" t="s">
        <v>1</v>
      </c>
      <c r="E6" s="31" t="s">
        <v>2</v>
      </c>
      <c r="F6" s="32" t="s">
        <v>3</v>
      </c>
      <c r="H6" s="3"/>
    </row>
    <row r="7" spans="2:18" hidden="1" x14ac:dyDescent="0.2">
      <c r="B7" s="15">
        <v>39083</v>
      </c>
      <c r="C7" s="13">
        <v>38.015748031496067</v>
      </c>
      <c r="D7" s="11">
        <v>30.227099236641219</v>
      </c>
      <c r="E7" s="11"/>
      <c r="F7" s="12">
        <v>31.237394859154932</v>
      </c>
      <c r="H7" s="3"/>
    </row>
    <row r="8" spans="2:18" hidden="1" x14ac:dyDescent="0.2">
      <c r="B8" s="16">
        <v>39114</v>
      </c>
      <c r="C8" s="14">
        <v>38.015748031496067</v>
      </c>
      <c r="D8" s="9">
        <v>30.227099236641219</v>
      </c>
      <c r="E8" s="9"/>
      <c r="F8" s="10">
        <v>31.237394859154932</v>
      </c>
      <c r="H8" s="3"/>
    </row>
    <row r="9" spans="2:18" hidden="1" x14ac:dyDescent="0.2">
      <c r="B9" s="16">
        <v>39142</v>
      </c>
      <c r="C9" s="14">
        <v>36.913385826771652</v>
      </c>
      <c r="D9" s="9">
        <v>29.180661577608138</v>
      </c>
      <c r="E9" s="9"/>
      <c r="F9" s="10">
        <v>30.078944154929577</v>
      </c>
    </row>
    <row r="10" spans="2:18" hidden="1" x14ac:dyDescent="0.2">
      <c r="B10" s="16">
        <v>39173</v>
      </c>
      <c r="C10" s="14">
        <v>36.598425196850393</v>
      </c>
      <c r="D10" s="9">
        <v>28.582697201017808</v>
      </c>
      <c r="E10" s="9"/>
      <c r="F10" s="10">
        <v>29.416972323943664</v>
      </c>
    </row>
    <row r="11" spans="2:18" hidden="1" x14ac:dyDescent="0.2">
      <c r="B11" s="16">
        <v>39203</v>
      </c>
      <c r="C11" s="14">
        <v>35.338582677165356</v>
      </c>
      <c r="D11" s="9">
        <v>27.267175572519083</v>
      </c>
      <c r="E11" s="9"/>
      <c r="F11" s="10">
        <v>27.96063429577465</v>
      </c>
    </row>
    <row r="12" spans="2:18" hidden="1" x14ac:dyDescent="0.2">
      <c r="B12" s="16">
        <v>39234</v>
      </c>
      <c r="C12" s="14">
        <v>32.881889763779526</v>
      </c>
      <c r="D12" s="9">
        <v>24.935114503816799</v>
      </c>
      <c r="E12" s="9"/>
      <c r="F12" s="10">
        <v>25.974718802816902</v>
      </c>
    </row>
    <row r="13" spans="2:18" hidden="1" x14ac:dyDescent="0.2">
      <c r="B13" s="16">
        <v>39264</v>
      </c>
      <c r="C13" s="14">
        <v>31.30708661417323</v>
      </c>
      <c r="D13" s="9">
        <v>23.440203562340965</v>
      </c>
      <c r="E13" s="9"/>
      <c r="F13" s="10">
        <v>25.31274697183099</v>
      </c>
    </row>
    <row r="14" spans="2:18" hidden="1" x14ac:dyDescent="0.2">
      <c r="B14" s="16">
        <v>39295</v>
      </c>
      <c r="C14" s="14">
        <v>31.30708661417323</v>
      </c>
      <c r="D14" s="9">
        <v>23.440203562340965</v>
      </c>
      <c r="E14" s="9"/>
      <c r="F14" s="10">
        <v>25.31274697183099</v>
      </c>
    </row>
    <row r="15" spans="2:18" hidden="1" x14ac:dyDescent="0.2">
      <c r="B15" s="16">
        <v>39326</v>
      </c>
      <c r="C15" s="14">
        <v>29.417322834645667</v>
      </c>
      <c r="D15" s="9">
        <v>21.646310432569976</v>
      </c>
      <c r="E15" s="9"/>
      <c r="F15" s="10">
        <v>25.31274697183099</v>
      </c>
    </row>
    <row r="16" spans="2:18" hidden="1" x14ac:dyDescent="0.2">
      <c r="B16" s="16">
        <v>39356</v>
      </c>
      <c r="C16" s="14">
        <v>29.417322834645667</v>
      </c>
      <c r="D16" s="9">
        <v>21.646310432569976</v>
      </c>
      <c r="E16" s="9"/>
      <c r="F16" s="10">
        <v>25.31274697183099</v>
      </c>
    </row>
    <row r="17" spans="2:6" hidden="1" x14ac:dyDescent="0.2">
      <c r="B17" s="16">
        <v>39387</v>
      </c>
      <c r="C17" s="14">
        <v>30.047244094488189</v>
      </c>
      <c r="D17" s="9">
        <v>22.244274809160309</v>
      </c>
      <c r="E17" s="9"/>
      <c r="F17" s="10">
        <v>25.974718802816902</v>
      </c>
    </row>
    <row r="18" spans="2:6" hidden="1" x14ac:dyDescent="0.2">
      <c r="B18" s="16">
        <v>39417</v>
      </c>
      <c r="C18" s="14">
        <v>30.047244094488189</v>
      </c>
      <c r="D18" s="9">
        <v>22.244274809160309</v>
      </c>
      <c r="E18" s="9"/>
      <c r="F18" s="10">
        <v>25.974718802816902</v>
      </c>
    </row>
    <row r="19" spans="2:6" hidden="1" x14ac:dyDescent="0.2">
      <c r="B19" s="16">
        <v>39448</v>
      </c>
      <c r="C19" s="14">
        <v>30.992125984251967</v>
      </c>
      <c r="D19" s="9">
        <v>23.141221374045802</v>
      </c>
      <c r="E19" s="9">
        <v>53.857377049180336</v>
      </c>
      <c r="F19" s="10">
        <v>26.471197676056342</v>
      </c>
    </row>
    <row r="20" spans="2:6" hidden="1" x14ac:dyDescent="0.2">
      <c r="B20" s="16">
        <v>39479</v>
      </c>
      <c r="C20" s="14">
        <v>31.716535433070867</v>
      </c>
      <c r="D20" s="9">
        <v>23.798982188295163</v>
      </c>
      <c r="E20" s="9">
        <v>53.857377049180336</v>
      </c>
      <c r="F20" s="10">
        <v>26.471197676056342</v>
      </c>
    </row>
    <row r="21" spans="2:6" hidden="1" x14ac:dyDescent="0.2">
      <c r="B21" s="16">
        <v>39508</v>
      </c>
      <c r="C21" s="14">
        <v>32.787401574803148</v>
      </c>
      <c r="D21" s="9">
        <v>24.845419847328241</v>
      </c>
      <c r="E21" s="9">
        <v>53.857377049180336</v>
      </c>
      <c r="F21" s="10">
        <v>26.471197676056342</v>
      </c>
    </row>
    <row r="22" spans="2:6" hidden="1" x14ac:dyDescent="0.2">
      <c r="B22" s="16">
        <v>39539</v>
      </c>
      <c r="C22" s="14">
        <v>35.905511811023622</v>
      </c>
      <c r="D22" s="9">
        <v>27.625954198473284</v>
      </c>
      <c r="E22" s="9">
        <v>53.857377049180336</v>
      </c>
      <c r="F22" s="10">
        <v>26.471197676056342</v>
      </c>
    </row>
    <row r="23" spans="2:6" hidden="1" x14ac:dyDescent="0.2">
      <c r="B23" s="16">
        <v>39569</v>
      </c>
      <c r="C23" s="14">
        <v>37.511811023622045</v>
      </c>
      <c r="D23" s="9">
        <v>29.001272264631044</v>
      </c>
      <c r="E23" s="9">
        <v>53.857377049180336</v>
      </c>
      <c r="F23" s="10">
        <v>27.133169507042258</v>
      </c>
    </row>
    <row r="24" spans="2:6" hidden="1" x14ac:dyDescent="0.2">
      <c r="B24" s="16">
        <v>39600</v>
      </c>
      <c r="C24" s="14">
        <v>37.511811023622045</v>
      </c>
      <c r="D24" s="9">
        <v>29.001272264631044</v>
      </c>
      <c r="E24" s="9">
        <v>53.857377049180336</v>
      </c>
      <c r="F24" s="10">
        <v>27.133169507042258</v>
      </c>
    </row>
    <row r="25" spans="2:6" hidden="1" x14ac:dyDescent="0.2">
      <c r="B25" s="16">
        <v>39630</v>
      </c>
      <c r="C25" s="14">
        <v>35.622047244094482</v>
      </c>
      <c r="D25" s="9">
        <v>27.566157760814249</v>
      </c>
      <c r="E25" s="9">
        <v>59.751639344262301</v>
      </c>
      <c r="F25" s="10">
        <v>27.133169507042258</v>
      </c>
    </row>
    <row r="26" spans="2:6" hidden="1" x14ac:dyDescent="0.2">
      <c r="B26" s="16">
        <v>39661</v>
      </c>
      <c r="C26" s="14">
        <v>35.622047244094482</v>
      </c>
      <c r="D26" s="9">
        <v>27.566157760814249</v>
      </c>
      <c r="E26" s="9">
        <v>55.629508196721325</v>
      </c>
      <c r="F26" s="10">
        <v>27.133169507042258</v>
      </c>
    </row>
    <row r="27" spans="2:6" hidden="1" x14ac:dyDescent="0.2">
      <c r="B27" s="16">
        <v>39692</v>
      </c>
      <c r="C27" s="14">
        <v>33.669291338582674</v>
      </c>
      <c r="D27" s="9">
        <v>25.353689567430024</v>
      </c>
      <c r="E27" s="9">
        <v>55.629508196721325</v>
      </c>
      <c r="F27" s="10">
        <v>27.133169507042258</v>
      </c>
    </row>
    <row r="28" spans="2:6" hidden="1" x14ac:dyDescent="0.2">
      <c r="B28" s="16">
        <v>39722</v>
      </c>
      <c r="C28" s="14">
        <v>33.669291338582674</v>
      </c>
      <c r="D28" s="9">
        <v>25.353689567430024</v>
      </c>
      <c r="E28" s="9">
        <v>51.237704918032797</v>
      </c>
      <c r="F28" s="10">
        <v>26.889239507042262</v>
      </c>
    </row>
    <row r="29" spans="2:6" hidden="1" x14ac:dyDescent="0.2">
      <c r="B29" s="16">
        <v>39753</v>
      </c>
      <c r="C29" s="14">
        <v>33.669291338582674</v>
      </c>
      <c r="D29" s="9">
        <v>25.353689567430024</v>
      </c>
      <c r="E29" s="9">
        <v>51.237704918032797</v>
      </c>
      <c r="F29" s="10">
        <v>26.135528309859158</v>
      </c>
    </row>
    <row r="30" spans="2:6" hidden="1" x14ac:dyDescent="0.2">
      <c r="B30" s="16">
        <v>39783</v>
      </c>
      <c r="C30" s="14">
        <v>32.913385826771652</v>
      </c>
      <c r="D30" s="9">
        <v>24.636132315521628</v>
      </c>
      <c r="E30" s="9">
        <v>49.118852459016395</v>
      </c>
      <c r="F30" s="10">
        <v>25.891598309859159</v>
      </c>
    </row>
    <row r="31" spans="2:6" hidden="1" x14ac:dyDescent="0.2">
      <c r="B31" s="16">
        <v>39814</v>
      </c>
      <c r="C31" s="14">
        <v>32.913385826771652</v>
      </c>
      <c r="D31" s="9">
        <v>24.636132315521628</v>
      </c>
      <c r="E31" s="9">
        <v>51.237704918032797</v>
      </c>
      <c r="F31" s="10">
        <v>25.769633309859159</v>
      </c>
    </row>
    <row r="32" spans="2:6" hidden="1" x14ac:dyDescent="0.2">
      <c r="B32" s="16">
        <v>39845</v>
      </c>
      <c r="C32" s="14">
        <v>32.881889763779526</v>
      </c>
      <c r="D32" s="9">
        <v>23.559796437659031</v>
      </c>
      <c r="E32" s="9">
        <v>45.921311475409844</v>
      </c>
      <c r="F32" s="10">
        <v>25.876485492957748</v>
      </c>
    </row>
    <row r="33" spans="2:6" hidden="1" x14ac:dyDescent="0.2">
      <c r="B33" s="16">
        <v>39873</v>
      </c>
      <c r="C33" s="14">
        <v>33.385826771653541</v>
      </c>
      <c r="D33" s="9">
        <v>24.157760814249361</v>
      </c>
      <c r="E33" s="9">
        <v>45.690163934426231</v>
      </c>
      <c r="F33" s="10">
        <v>27.735752535211272</v>
      </c>
    </row>
    <row r="34" spans="2:6" hidden="1" x14ac:dyDescent="0.2">
      <c r="B34" s="16">
        <v>39904</v>
      </c>
      <c r="C34" s="14">
        <v>34.330708661417319</v>
      </c>
      <c r="D34" s="9">
        <v>25.054707379134857</v>
      </c>
      <c r="E34" s="9">
        <v>45.381967213114763</v>
      </c>
      <c r="F34" s="10">
        <v>26.655738873239436</v>
      </c>
    </row>
    <row r="35" spans="2:6" hidden="1" x14ac:dyDescent="0.2">
      <c r="B35" s="16">
        <v>39934</v>
      </c>
      <c r="C35" s="14">
        <v>34.834645669291334</v>
      </c>
      <c r="D35" s="9">
        <v>25.533078880407125</v>
      </c>
      <c r="E35" s="9">
        <v>45.381967213114763</v>
      </c>
      <c r="F35" s="10">
        <v>26.278874999999999</v>
      </c>
    </row>
    <row r="36" spans="2:6" hidden="1" x14ac:dyDescent="0.2">
      <c r="B36" s="16">
        <v>39965</v>
      </c>
      <c r="C36" s="14">
        <v>35.401574803149607</v>
      </c>
      <c r="D36" s="9">
        <v>26.131043256997454</v>
      </c>
      <c r="E36" s="9">
        <v>45.381967213114763</v>
      </c>
      <c r="F36" s="10">
        <v>26.601412500000002</v>
      </c>
    </row>
    <row r="37" spans="2:6" hidden="1" x14ac:dyDescent="0.2">
      <c r="B37" s="16">
        <v>39995</v>
      </c>
      <c r="C37" s="14">
        <v>37.606299212598422</v>
      </c>
      <c r="D37" s="9">
        <v>28.223918575063614</v>
      </c>
      <c r="E37" s="9">
        <v>45.381967213114763</v>
      </c>
      <c r="F37" s="10">
        <v>28.953762500000003</v>
      </c>
    </row>
    <row r="38" spans="2:6" hidden="1" x14ac:dyDescent="0.2">
      <c r="B38" s="16">
        <v>40026</v>
      </c>
      <c r="C38" s="14">
        <v>39.622047244094482</v>
      </c>
      <c r="D38" s="9">
        <v>30.197201017811704</v>
      </c>
      <c r="E38" s="9">
        <v>45.381967213114763</v>
      </c>
      <c r="F38" s="10">
        <v>28.397400000000001</v>
      </c>
    </row>
    <row r="39" spans="2:6" hidden="1" x14ac:dyDescent="0.2">
      <c r="B39" s="16">
        <v>40057</v>
      </c>
      <c r="C39" s="14">
        <v>39.622047244094482</v>
      </c>
      <c r="D39" s="9">
        <v>30.197201017811704</v>
      </c>
      <c r="E39" s="9">
        <v>45.381967213114763</v>
      </c>
      <c r="F39" s="10">
        <v>28.397400000000001</v>
      </c>
    </row>
    <row r="40" spans="2:6" hidden="1" x14ac:dyDescent="0.2">
      <c r="B40" s="16">
        <v>40087</v>
      </c>
      <c r="C40" s="14">
        <v>40.125984251968504</v>
      </c>
      <c r="D40" s="9">
        <v>30.675572519083968</v>
      </c>
      <c r="E40" s="9">
        <v>48.386885245901638</v>
      </c>
      <c r="F40" s="10">
        <v>28.026687500000001</v>
      </c>
    </row>
    <row r="41" spans="2:6" hidden="1" x14ac:dyDescent="0.2">
      <c r="B41" s="16">
        <v>40118</v>
      </c>
      <c r="C41" s="14">
        <v>40.125984251968504</v>
      </c>
      <c r="D41" s="9">
        <v>30.675572519083968</v>
      </c>
      <c r="E41" s="9">
        <v>48.386885245901638</v>
      </c>
      <c r="F41" s="10">
        <v>28.026687500000001</v>
      </c>
    </row>
    <row r="42" spans="2:6" hidden="1" x14ac:dyDescent="0.2">
      <c r="B42" s="16">
        <v>40148</v>
      </c>
      <c r="C42" s="14">
        <v>39.118110236220467</v>
      </c>
      <c r="D42" s="9">
        <v>29.71882951653944</v>
      </c>
      <c r="E42" s="9">
        <v>48.155737704918039</v>
      </c>
      <c r="F42" s="10">
        <v>28.160050000000002</v>
      </c>
    </row>
    <row r="43" spans="2:6" hidden="1" x14ac:dyDescent="0.2">
      <c r="B43" s="16">
        <v>40179</v>
      </c>
      <c r="C43" s="14">
        <v>37.795275590551178</v>
      </c>
      <c r="D43" s="9">
        <v>28.463104325699746</v>
      </c>
      <c r="E43" s="9">
        <v>46.691803278688532</v>
      </c>
      <c r="F43" s="10">
        <v>28.024925</v>
      </c>
    </row>
    <row r="44" spans="2:6" hidden="1" x14ac:dyDescent="0.2">
      <c r="B44" s="16">
        <v>40210</v>
      </c>
      <c r="C44" s="14">
        <v>36.598425196850393</v>
      </c>
      <c r="D44" s="9">
        <v>27.267175572519083</v>
      </c>
      <c r="E44" s="9">
        <v>46.691803278688532</v>
      </c>
      <c r="F44" s="10">
        <v>27.889800000000001</v>
      </c>
    </row>
    <row r="45" spans="2:6" hidden="1" x14ac:dyDescent="0.2">
      <c r="B45" s="16">
        <v>40238</v>
      </c>
      <c r="C45" s="14">
        <v>36.976377952755904</v>
      </c>
      <c r="D45" s="9">
        <v>27.625954198473284</v>
      </c>
      <c r="E45" s="9">
        <v>46.691803278688532</v>
      </c>
      <c r="F45" s="10">
        <v>27.376325000000001</v>
      </c>
    </row>
    <row r="46" spans="2:6" hidden="1" x14ac:dyDescent="0.2">
      <c r="B46" s="16">
        <v>40269</v>
      </c>
      <c r="C46" s="14">
        <v>36.976377952755904</v>
      </c>
      <c r="D46" s="9">
        <v>27.625954198473284</v>
      </c>
      <c r="E46" s="9">
        <v>46.691803278688532</v>
      </c>
      <c r="F46" s="10">
        <v>27.376325000000001</v>
      </c>
    </row>
    <row r="47" spans="2:6" hidden="1" x14ac:dyDescent="0.2">
      <c r="B47" s="16">
        <v>40299</v>
      </c>
      <c r="C47" s="14">
        <v>37.480314960629919</v>
      </c>
      <c r="D47" s="9">
        <v>28.104325699745544</v>
      </c>
      <c r="E47" s="9">
        <v>44.765573770491805</v>
      </c>
      <c r="F47" s="10">
        <v>26.530560000000001</v>
      </c>
    </row>
    <row r="48" spans="2:6" hidden="1" x14ac:dyDescent="0.2">
      <c r="B48" s="16">
        <v>40330</v>
      </c>
      <c r="C48" s="14">
        <v>37.85826771653543</v>
      </c>
      <c r="D48" s="9">
        <v>28.463104325699746</v>
      </c>
      <c r="E48" s="9">
        <v>44.765573770491805</v>
      </c>
      <c r="F48" s="10">
        <v>26.66874</v>
      </c>
    </row>
    <row r="49" spans="2:6" hidden="1" x14ac:dyDescent="0.2">
      <c r="B49" s="16">
        <v>40360</v>
      </c>
      <c r="C49" s="14">
        <v>37.85826771653543</v>
      </c>
      <c r="D49" s="9">
        <v>28.463104325699746</v>
      </c>
      <c r="E49" s="9">
        <v>44.765573770491805</v>
      </c>
      <c r="F49" s="10">
        <v>26.66874</v>
      </c>
    </row>
    <row r="50" spans="2:6" hidden="1" x14ac:dyDescent="0.2">
      <c r="B50" s="16">
        <v>40391</v>
      </c>
      <c r="C50" s="14">
        <v>37.85826771653543</v>
      </c>
      <c r="D50" s="9">
        <v>28.463104325699746</v>
      </c>
      <c r="E50" s="9">
        <v>44.765573770491805</v>
      </c>
      <c r="F50" s="10">
        <v>26.66874</v>
      </c>
    </row>
    <row r="51" spans="2:6" hidden="1" x14ac:dyDescent="0.2">
      <c r="B51" s="16">
        <v>40422</v>
      </c>
      <c r="C51" s="14">
        <v>35.905511811023622</v>
      </c>
      <c r="D51" s="9">
        <v>26.669211195928753</v>
      </c>
      <c r="E51" s="9">
        <v>44.765573770491805</v>
      </c>
      <c r="F51" s="10">
        <v>24.22468125</v>
      </c>
    </row>
    <row r="52" spans="2:6" hidden="1" x14ac:dyDescent="0.2">
      <c r="B52" s="16">
        <v>40452</v>
      </c>
      <c r="C52" s="14">
        <v>35.338582677165356</v>
      </c>
      <c r="D52" s="9">
        <v>26.071246819338423</v>
      </c>
      <c r="E52" s="9">
        <v>44.765573770491805</v>
      </c>
      <c r="F52" s="10">
        <v>23.317875000000001</v>
      </c>
    </row>
    <row r="53" spans="2:6" hidden="1" x14ac:dyDescent="0.2">
      <c r="B53" s="16">
        <v>40483</v>
      </c>
      <c r="C53" s="14">
        <v>35.338582677165356</v>
      </c>
      <c r="D53" s="9">
        <v>26.071246819338423</v>
      </c>
      <c r="E53" s="9">
        <v>44.765573770491805</v>
      </c>
      <c r="F53" s="10">
        <v>23.317875000000001</v>
      </c>
    </row>
    <row r="54" spans="2:6" hidden="1" x14ac:dyDescent="0.2">
      <c r="B54" s="16">
        <v>40513</v>
      </c>
      <c r="C54" s="14">
        <v>35.086614173228348</v>
      </c>
      <c r="D54" s="9">
        <v>25.832061068702291</v>
      </c>
      <c r="E54" s="9">
        <v>44.765573770491805</v>
      </c>
      <c r="F54" s="10">
        <v>23.666779500000004</v>
      </c>
    </row>
    <row r="55" spans="2:6" hidden="1" x14ac:dyDescent="0.2">
      <c r="B55" s="16">
        <v>40544</v>
      </c>
      <c r="C55" s="14">
        <v>35.086614173228348</v>
      </c>
      <c r="D55" s="9">
        <v>25.832061068702291</v>
      </c>
      <c r="E55" s="9">
        <v>44.765573770491805</v>
      </c>
      <c r="F55" s="10">
        <v>23.666779500000004</v>
      </c>
    </row>
    <row r="56" spans="2:6" hidden="1" x14ac:dyDescent="0.2">
      <c r="B56" s="16">
        <v>40575</v>
      </c>
      <c r="C56" s="14">
        <v>35.086614173228348</v>
      </c>
      <c r="D56" s="9">
        <v>25.832061068702291</v>
      </c>
      <c r="E56" s="9">
        <v>40.450819672131153</v>
      </c>
      <c r="F56" s="10">
        <v>23.666779500000004</v>
      </c>
    </row>
    <row r="57" spans="2:6" hidden="1" x14ac:dyDescent="0.2">
      <c r="B57" s="16">
        <v>40603</v>
      </c>
      <c r="C57" s="14">
        <v>35.212598425196852</v>
      </c>
      <c r="D57" s="9">
        <v>25.951653944020357</v>
      </c>
      <c r="E57" s="9">
        <v>40.450819672131153</v>
      </c>
      <c r="F57" s="10">
        <v>23.778475</v>
      </c>
    </row>
    <row r="58" spans="2:6" hidden="1" x14ac:dyDescent="0.2">
      <c r="B58" s="16">
        <v>40634</v>
      </c>
      <c r="C58" s="14">
        <v>35.779527559055119</v>
      </c>
      <c r="D58" s="9">
        <v>26.549618320610683</v>
      </c>
      <c r="E58" s="9">
        <v>43.301639344262298</v>
      </c>
      <c r="F58" s="10">
        <v>24.698523500000004</v>
      </c>
    </row>
    <row r="59" spans="2:6" hidden="1" x14ac:dyDescent="0.2">
      <c r="B59" s="16">
        <v>40664</v>
      </c>
      <c r="C59" s="14">
        <v>35.527559055118104</v>
      </c>
      <c r="D59" s="9">
        <v>26.310432569974555</v>
      </c>
      <c r="E59" s="9">
        <v>43.301639344262298</v>
      </c>
      <c r="F59" s="10">
        <v>24.559767750000006</v>
      </c>
    </row>
    <row r="60" spans="2:6" hidden="1" x14ac:dyDescent="0.2">
      <c r="B60" s="16">
        <v>40695</v>
      </c>
      <c r="C60" s="14">
        <v>34.45669291338583</v>
      </c>
      <c r="D60" s="9">
        <v>25.234096692111962</v>
      </c>
      <c r="E60" s="9">
        <v>43.301639344262298</v>
      </c>
      <c r="F60" s="10">
        <v>23.058787499999998</v>
      </c>
    </row>
    <row r="61" spans="2:6" hidden="1" x14ac:dyDescent="0.2">
      <c r="B61" s="16">
        <v>40725</v>
      </c>
      <c r="C61" s="14">
        <v>34.45669291338583</v>
      </c>
      <c r="D61" s="9">
        <v>25.234096692111962</v>
      </c>
      <c r="E61" s="9">
        <v>43.301639344262298</v>
      </c>
      <c r="F61" s="10">
        <v>23.058787499999998</v>
      </c>
    </row>
    <row r="62" spans="2:6" hidden="1" x14ac:dyDescent="0.2">
      <c r="B62" s="16">
        <v>40756</v>
      </c>
      <c r="C62" s="14">
        <v>34.834645669291334</v>
      </c>
      <c r="D62" s="9">
        <v>25.592875318066156</v>
      </c>
      <c r="E62" s="9">
        <v>43.301639344262298</v>
      </c>
      <c r="F62" s="10">
        <v>23.288169014084509</v>
      </c>
    </row>
    <row r="63" spans="2:6" hidden="1" x14ac:dyDescent="0.2">
      <c r="B63" s="16">
        <v>40787</v>
      </c>
      <c r="C63" s="14">
        <v>34.834645669291334</v>
      </c>
      <c r="D63" s="9">
        <v>25.592875318066156</v>
      </c>
      <c r="E63" s="9">
        <v>44.457377049180337</v>
      </c>
      <c r="F63" s="10">
        <v>23.149154929577467</v>
      </c>
    </row>
    <row r="64" spans="2:6" hidden="1" x14ac:dyDescent="0.2">
      <c r="B64" s="16">
        <v>40817</v>
      </c>
      <c r="C64" s="14">
        <v>33.25</v>
      </c>
      <c r="D64" s="9">
        <v>24.1</v>
      </c>
      <c r="E64" s="9">
        <v>44.45</v>
      </c>
      <c r="F64" s="10">
        <v>22.97</v>
      </c>
    </row>
    <row r="65" spans="2:17" hidden="1" x14ac:dyDescent="0.2">
      <c r="B65" s="16">
        <v>40848</v>
      </c>
      <c r="C65" s="14">
        <v>33.700000000000003</v>
      </c>
      <c r="D65" s="9">
        <v>24.5</v>
      </c>
      <c r="E65" s="9">
        <v>44.9</v>
      </c>
      <c r="F65" s="10">
        <v>23.02</v>
      </c>
    </row>
    <row r="66" spans="2:17" hidden="1" x14ac:dyDescent="0.2">
      <c r="B66" s="16">
        <v>40878</v>
      </c>
      <c r="C66" s="14">
        <v>33.700000000000003</v>
      </c>
      <c r="D66" s="9">
        <v>24.5</v>
      </c>
      <c r="E66" s="9">
        <v>44.9</v>
      </c>
      <c r="F66" s="10">
        <v>23.02</v>
      </c>
      <c r="L66" s="1"/>
    </row>
    <row r="67" spans="2:17" hidden="1" x14ac:dyDescent="0.2">
      <c r="B67" s="16">
        <v>40909</v>
      </c>
      <c r="C67" s="14">
        <v>34</v>
      </c>
      <c r="D67" s="9">
        <v>24.8</v>
      </c>
      <c r="E67" s="9">
        <v>45.85</v>
      </c>
      <c r="F67" s="10">
        <v>23.12</v>
      </c>
    </row>
    <row r="68" spans="2:17" hidden="1" x14ac:dyDescent="0.2">
      <c r="B68" s="16">
        <v>40940</v>
      </c>
      <c r="C68" s="14">
        <v>34</v>
      </c>
      <c r="D68" s="9">
        <v>24.8</v>
      </c>
      <c r="E68" s="9">
        <v>45.85</v>
      </c>
      <c r="F68" s="10">
        <v>23.12</v>
      </c>
      <c r="M68" s="1"/>
      <c r="N68" s="1"/>
      <c r="O68" s="1"/>
      <c r="P68" s="1"/>
    </row>
    <row r="69" spans="2:17" hidden="1" x14ac:dyDescent="0.2">
      <c r="B69" s="16">
        <v>40969</v>
      </c>
      <c r="C69" s="14">
        <v>34.85</v>
      </c>
      <c r="D69" s="9">
        <v>25.4</v>
      </c>
      <c r="E69" s="9">
        <v>45.85</v>
      </c>
      <c r="F69" s="10">
        <v>23.07</v>
      </c>
      <c r="Q69" s="27"/>
    </row>
    <row r="70" spans="2:17" hidden="1" x14ac:dyDescent="0.2">
      <c r="B70" s="16">
        <v>41000</v>
      </c>
      <c r="C70" s="14">
        <v>34.85</v>
      </c>
      <c r="D70" s="9">
        <v>25.4</v>
      </c>
      <c r="E70" s="9">
        <v>45.85</v>
      </c>
      <c r="F70" s="10">
        <v>23.07</v>
      </c>
      <c r="Q70" s="27"/>
    </row>
    <row r="71" spans="2:17" hidden="1" x14ac:dyDescent="0.2">
      <c r="B71" s="16">
        <v>41030</v>
      </c>
      <c r="C71" s="14">
        <v>34.1</v>
      </c>
      <c r="D71" s="9">
        <v>24.8</v>
      </c>
      <c r="E71" s="9">
        <v>47</v>
      </c>
      <c r="F71" s="10">
        <v>23.09</v>
      </c>
      <c r="Q71" s="27"/>
    </row>
    <row r="72" spans="2:17" hidden="1" x14ac:dyDescent="0.2">
      <c r="B72" s="16">
        <v>41061</v>
      </c>
      <c r="C72" s="14">
        <v>33.550000000000004</v>
      </c>
      <c r="D72" s="9">
        <v>24.25</v>
      </c>
      <c r="E72" s="9">
        <v>47</v>
      </c>
      <c r="F72" s="10">
        <v>22.745856473695273</v>
      </c>
      <c r="Q72" s="27"/>
    </row>
    <row r="73" spans="2:17" hidden="1" x14ac:dyDescent="0.2">
      <c r="B73" s="16">
        <v>41091</v>
      </c>
      <c r="C73" s="14">
        <v>33.550000000000004</v>
      </c>
      <c r="D73" s="9">
        <v>24.25</v>
      </c>
      <c r="E73" s="9">
        <v>47</v>
      </c>
      <c r="F73" s="10">
        <v>22.745856473695273</v>
      </c>
      <c r="Q73" s="27"/>
    </row>
    <row r="74" spans="2:17" hidden="1" x14ac:dyDescent="0.2">
      <c r="B74" s="16">
        <v>41122</v>
      </c>
      <c r="C74" s="14">
        <v>32.5</v>
      </c>
      <c r="D74" s="9">
        <v>23.2</v>
      </c>
      <c r="E74" s="9">
        <v>47</v>
      </c>
      <c r="F74" s="10">
        <v>21.7</v>
      </c>
      <c r="Q74" s="27"/>
    </row>
    <row r="75" spans="2:17" hidden="1" x14ac:dyDescent="0.2">
      <c r="B75" s="16">
        <v>41153</v>
      </c>
      <c r="C75" s="14">
        <v>31.900000000000002</v>
      </c>
      <c r="D75" s="9">
        <v>22.450000000000003</v>
      </c>
      <c r="E75" s="9">
        <v>47</v>
      </c>
      <c r="F75" s="10">
        <v>21.337494750000008</v>
      </c>
    </row>
    <row r="76" spans="2:17" hidden="1" x14ac:dyDescent="0.2">
      <c r="B76" s="16">
        <v>41183</v>
      </c>
      <c r="C76" s="14">
        <v>31.900000000000002</v>
      </c>
      <c r="D76" s="9">
        <v>22.450000000000003</v>
      </c>
      <c r="E76" s="9">
        <v>47</v>
      </c>
      <c r="F76" s="10">
        <v>21.337494750000008</v>
      </c>
    </row>
    <row r="77" spans="2:17" hidden="1" x14ac:dyDescent="0.2">
      <c r="B77" s="16">
        <v>41214</v>
      </c>
      <c r="C77" s="14">
        <v>32.25</v>
      </c>
      <c r="D77" s="9">
        <v>22.8</v>
      </c>
      <c r="E77" s="9">
        <v>47.050000000000004</v>
      </c>
      <c r="F77" s="10">
        <v>21.657284691300347</v>
      </c>
    </row>
    <row r="78" spans="2:17" hidden="1" x14ac:dyDescent="0.2">
      <c r="B78" s="16">
        <v>41244</v>
      </c>
      <c r="C78" s="14">
        <v>32.25</v>
      </c>
      <c r="D78" s="9">
        <v>22.8</v>
      </c>
      <c r="E78" s="9">
        <v>47.050000000000004</v>
      </c>
      <c r="F78" s="10">
        <v>21.657284691300347</v>
      </c>
    </row>
    <row r="79" spans="2:17" hidden="1" x14ac:dyDescent="0.2">
      <c r="B79" s="16">
        <v>41275</v>
      </c>
      <c r="C79" s="14">
        <v>31.4</v>
      </c>
      <c r="D79" s="9">
        <v>22.95</v>
      </c>
      <c r="E79" s="9">
        <v>47.050000000000004</v>
      </c>
      <c r="F79" s="10">
        <v>21.657284691300347</v>
      </c>
    </row>
    <row r="80" spans="2:17" hidden="1" x14ac:dyDescent="0.2">
      <c r="B80" s="16">
        <v>41306</v>
      </c>
      <c r="C80" s="14">
        <v>31.4</v>
      </c>
      <c r="D80" s="9">
        <v>22.95</v>
      </c>
      <c r="E80" s="9">
        <v>47.050000000000004</v>
      </c>
      <c r="F80" s="10">
        <v>21.657284691300347</v>
      </c>
    </row>
    <row r="81" spans="2:6" hidden="1" x14ac:dyDescent="0.2">
      <c r="B81" s="16">
        <v>41334</v>
      </c>
      <c r="C81" s="14">
        <v>31.4</v>
      </c>
      <c r="D81" s="9">
        <v>22.95</v>
      </c>
      <c r="E81" s="9">
        <v>47.050000000000004</v>
      </c>
      <c r="F81" s="10">
        <v>21.657284691300347</v>
      </c>
    </row>
    <row r="82" spans="2:6" hidden="1" x14ac:dyDescent="0.2">
      <c r="B82" s="16">
        <v>41365</v>
      </c>
      <c r="C82" s="14">
        <v>29.55</v>
      </c>
      <c r="D82" s="9">
        <v>22.5</v>
      </c>
      <c r="E82" s="9">
        <v>47.050000000000004</v>
      </c>
      <c r="F82" s="10">
        <v>21.727353924674926</v>
      </c>
    </row>
    <row r="83" spans="2:6" hidden="1" x14ac:dyDescent="0.2">
      <c r="B83" s="16">
        <v>41395</v>
      </c>
      <c r="C83" s="14">
        <v>29.55</v>
      </c>
      <c r="D83" s="9">
        <v>22.5</v>
      </c>
      <c r="E83" s="9">
        <v>47.050000000000004</v>
      </c>
      <c r="F83" s="10">
        <v>21.727353924674926</v>
      </c>
    </row>
    <row r="84" spans="2:6" hidden="1" x14ac:dyDescent="0.2">
      <c r="B84" s="16">
        <v>41426</v>
      </c>
      <c r="C84" s="14">
        <v>29.7</v>
      </c>
      <c r="D84" s="9">
        <v>22.6</v>
      </c>
      <c r="E84" s="9">
        <v>47.1</v>
      </c>
      <c r="F84" s="10">
        <v>20.09</v>
      </c>
    </row>
    <row r="85" spans="2:6" hidden="1" x14ac:dyDescent="0.2">
      <c r="B85" s="16">
        <v>41456</v>
      </c>
      <c r="C85" s="14">
        <v>29.7</v>
      </c>
      <c r="D85" s="9">
        <v>22.6</v>
      </c>
      <c r="E85" s="9">
        <v>47.1</v>
      </c>
      <c r="F85" s="10">
        <v>20.09</v>
      </c>
    </row>
    <row r="86" spans="2:6" hidden="1" x14ac:dyDescent="0.2">
      <c r="B86" s="16">
        <v>41487</v>
      </c>
      <c r="C86" s="14">
        <v>29.7</v>
      </c>
      <c r="D86" s="9">
        <v>22.6</v>
      </c>
      <c r="E86" s="9">
        <v>47.1</v>
      </c>
      <c r="F86" s="10">
        <v>20.09</v>
      </c>
    </row>
    <row r="87" spans="2:6" hidden="1" x14ac:dyDescent="0.2">
      <c r="B87" s="16">
        <v>41518</v>
      </c>
      <c r="C87" s="14">
        <v>30.3</v>
      </c>
      <c r="D87" s="9">
        <v>23.05</v>
      </c>
      <c r="E87" s="9">
        <v>47.1</v>
      </c>
      <c r="F87" s="10">
        <v>20.822807962886934</v>
      </c>
    </row>
    <row r="88" spans="2:6" hidden="1" x14ac:dyDescent="0.2">
      <c r="B88" s="16">
        <v>41548</v>
      </c>
      <c r="C88" s="14">
        <v>30.3</v>
      </c>
      <c r="D88" s="9">
        <v>23.05</v>
      </c>
      <c r="E88" s="9">
        <v>47.1</v>
      </c>
      <c r="F88" s="10">
        <v>20.822807962886934</v>
      </c>
    </row>
    <row r="89" spans="2:6" hidden="1" x14ac:dyDescent="0.2">
      <c r="B89" s="16">
        <v>41579</v>
      </c>
      <c r="C89" s="14">
        <v>30.3</v>
      </c>
      <c r="D89" s="9">
        <v>23.150000000000002</v>
      </c>
      <c r="E89" s="9">
        <v>47.1</v>
      </c>
      <c r="F89" s="10">
        <v>21.410882468313162</v>
      </c>
    </row>
    <row r="90" spans="2:6" hidden="1" x14ac:dyDescent="0.2">
      <c r="B90" s="16">
        <v>41609</v>
      </c>
      <c r="C90" s="14">
        <v>30.832978516835624</v>
      </c>
      <c r="D90" s="9">
        <v>23.483518070080144</v>
      </c>
      <c r="E90" s="9">
        <v>47.753609804546855</v>
      </c>
      <c r="F90" s="10">
        <v>21.93705020985454</v>
      </c>
    </row>
    <row r="91" spans="2:6" hidden="1" x14ac:dyDescent="0.2">
      <c r="B91" s="16">
        <v>41640</v>
      </c>
      <c r="C91" s="14">
        <v>31.474304469985803</v>
      </c>
      <c r="D91" s="9">
        <v>24.063955179948238</v>
      </c>
      <c r="E91" s="9">
        <v>47.753609804546855</v>
      </c>
      <c r="F91" s="10">
        <v>22.718787419712648</v>
      </c>
    </row>
    <row r="92" spans="2:6" hidden="1" x14ac:dyDescent="0.2">
      <c r="B92" s="16">
        <v>41671</v>
      </c>
      <c r="C92" s="14">
        <v>31.893632977814768</v>
      </c>
      <c r="D92" s="9">
        <v>24.305803975726619</v>
      </c>
      <c r="E92" s="9">
        <v>48.97806133799677</v>
      </c>
      <c r="F92" s="10">
        <v>22.736702303816223</v>
      </c>
    </row>
    <row r="93" spans="2:6" hidden="1" x14ac:dyDescent="0.2">
      <c r="B93" s="16">
        <v>41699</v>
      </c>
      <c r="C93" s="14">
        <v>31.893632977814768</v>
      </c>
      <c r="D93" s="9">
        <v>24.305803975726619</v>
      </c>
      <c r="E93" s="9">
        <v>48.97806133799677</v>
      </c>
      <c r="F93" s="10">
        <v>22.736702303816223</v>
      </c>
    </row>
    <row r="94" spans="2:6" hidden="1" x14ac:dyDescent="0.2">
      <c r="B94" s="16">
        <v>41730</v>
      </c>
      <c r="C94" s="14">
        <v>32.054531177685519</v>
      </c>
      <c r="D94" s="9">
        <v>24.308803722343686</v>
      </c>
      <c r="E94" s="9">
        <v>49.274002906009308</v>
      </c>
      <c r="F94" s="10">
        <v>22.736702303816223</v>
      </c>
    </row>
    <row r="95" spans="2:6" hidden="1" x14ac:dyDescent="0.2">
      <c r="B95" s="16">
        <v>41760</v>
      </c>
      <c r="C95" s="14">
        <v>32.576349127089699</v>
      </c>
      <c r="D95" s="9">
        <v>24.719588675902177</v>
      </c>
      <c r="E95" s="9">
        <v>50.602468670632113</v>
      </c>
      <c r="F95" s="10">
        <v>22.443577786126351</v>
      </c>
    </row>
    <row r="96" spans="2:6" hidden="1" x14ac:dyDescent="0.2">
      <c r="B96" s="16">
        <v>41791</v>
      </c>
      <c r="C96" s="14">
        <v>33.019408638730951</v>
      </c>
      <c r="D96" s="9">
        <v>25.120196502714496</v>
      </c>
      <c r="E96" s="9">
        <v>50.240159825734992</v>
      </c>
      <c r="F96" s="10">
        <v>22.443577786126351</v>
      </c>
    </row>
    <row r="97" spans="2:6" hidden="1" x14ac:dyDescent="0.2">
      <c r="B97" s="16">
        <v>41821</v>
      </c>
      <c r="C97" s="14">
        <v>33.019408638730951</v>
      </c>
      <c r="D97" s="9">
        <v>25.120196502714496</v>
      </c>
      <c r="E97" s="9">
        <v>50.240159825734992</v>
      </c>
      <c r="F97" s="10">
        <v>22.818144346161485</v>
      </c>
    </row>
    <row r="98" spans="2:6" hidden="1" x14ac:dyDescent="0.2">
      <c r="B98" s="16">
        <v>41852</v>
      </c>
      <c r="C98" s="14">
        <v>33.95201789035923</v>
      </c>
      <c r="D98" s="9">
        <v>25.833000513065492</v>
      </c>
      <c r="E98" s="9">
        <v>50.240159825734992</v>
      </c>
      <c r="F98" s="10">
        <v>22.818144346161485</v>
      </c>
    </row>
    <row r="99" spans="2:6" hidden="1" x14ac:dyDescent="0.2">
      <c r="B99" s="16">
        <v>41883</v>
      </c>
      <c r="C99" s="14">
        <v>33.95201789035923</v>
      </c>
      <c r="D99" s="9">
        <v>25.833000513065492</v>
      </c>
      <c r="E99" s="9">
        <v>50.240159825734992</v>
      </c>
      <c r="F99" s="10">
        <v>22.818144346161485</v>
      </c>
    </row>
    <row r="100" spans="2:6" hidden="1" x14ac:dyDescent="0.2">
      <c r="B100" s="16">
        <v>41913</v>
      </c>
      <c r="C100" s="14">
        <v>33.699961335865098</v>
      </c>
      <c r="D100" s="9">
        <v>25.63636492400315</v>
      </c>
      <c r="E100" s="9">
        <v>51.085547130494945</v>
      </c>
      <c r="F100" s="10">
        <v>23.185892247198229</v>
      </c>
    </row>
    <row r="101" spans="2:6" hidden="1" x14ac:dyDescent="0.2">
      <c r="B101" s="16">
        <v>41944</v>
      </c>
      <c r="C101" s="14">
        <v>33.699961335865098</v>
      </c>
      <c r="D101" s="9">
        <v>25.63636492400315</v>
      </c>
      <c r="E101" s="9">
        <v>51.085547130494945</v>
      </c>
      <c r="F101" s="10">
        <v>23.185892247198229</v>
      </c>
    </row>
    <row r="102" spans="2:6" hidden="1" x14ac:dyDescent="0.2">
      <c r="B102" s="16">
        <v>41974</v>
      </c>
      <c r="C102" s="14">
        <v>33.699961335865098</v>
      </c>
      <c r="D102" s="9">
        <v>25.63636492400315</v>
      </c>
      <c r="E102" s="9">
        <v>51.085547130494945</v>
      </c>
      <c r="F102" s="10">
        <v>23.185892247198229</v>
      </c>
    </row>
    <row r="103" spans="2:6" hidden="1" x14ac:dyDescent="0.2">
      <c r="B103" s="16">
        <v>42005</v>
      </c>
      <c r="C103" s="14">
        <v>33.699961335865098</v>
      </c>
      <c r="D103" s="9">
        <v>25.63636492400315</v>
      </c>
      <c r="E103" s="9">
        <v>51.085547130494945</v>
      </c>
      <c r="F103" s="10">
        <v>23.185892247198229</v>
      </c>
    </row>
    <row r="104" spans="2:6" hidden="1" x14ac:dyDescent="0.2">
      <c r="B104" s="16">
        <v>42036</v>
      </c>
      <c r="C104" s="14">
        <v>33.699961335865098</v>
      </c>
      <c r="D104" s="9">
        <v>25.63636492400315</v>
      </c>
      <c r="E104" s="9">
        <v>51.085547130494945</v>
      </c>
      <c r="F104" s="10">
        <v>23.185892247198229</v>
      </c>
    </row>
    <row r="105" spans="2:6" hidden="1" x14ac:dyDescent="0.2">
      <c r="B105" s="16">
        <v>42064</v>
      </c>
      <c r="C105" s="14">
        <v>33.699961335865098</v>
      </c>
      <c r="D105" s="9">
        <v>25.63636492400315</v>
      </c>
      <c r="E105" s="9">
        <v>51.085547130494945</v>
      </c>
      <c r="F105" s="10">
        <v>23.185892247198229</v>
      </c>
    </row>
    <row r="106" spans="2:6" hidden="1" x14ac:dyDescent="0.2">
      <c r="B106" s="16">
        <v>42095</v>
      </c>
      <c r="C106" s="14">
        <v>33.699961335865098</v>
      </c>
      <c r="D106" s="9">
        <v>25.63636492400315</v>
      </c>
      <c r="E106" s="9">
        <v>51.085547130494945</v>
      </c>
      <c r="F106" s="10">
        <v>23.185892247198229</v>
      </c>
    </row>
    <row r="107" spans="2:6" hidden="1" x14ac:dyDescent="0.2">
      <c r="B107" s="16">
        <v>42125</v>
      </c>
      <c r="C107" s="14">
        <v>34.787217354369055</v>
      </c>
      <c r="D107" s="9">
        <v>26.352158858965428</v>
      </c>
      <c r="E107" s="9">
        <v>52.01574438853941</v>
      </c>
      <c r="F107" s="10">
        <v>23.441840738070137</v>
      </c>
    </row>
    <row r="108" spans="2:6" hidden="1" x14ac:dyDescent="0.2">
      <c r="B108" s="16">
        <v>42156</v>
      </c>
      <c r="C108" s="14">
        <v>35.148111480933096</v>
      </c>
      <c r="D108" s="9">
        <v>26.690020195308968</v>
      </c>
      <c r="E108" s="9">
        <v>51.89483377861719</v>
      </c>
      <c r="F108" s="10">
        <v>23.441840738070137</v>
      </c>
    </row>
    <row r="109" spans="2:6" hidden="1" x14ac:dyDescent="0.2">
      <c r="B109" s="16">
        <v>42186</v>
      </c>
      <c r="C109" s="14">
        <v>35.148111480933096</v>
      </c>
      <c r="D109" s="9">
        <v>26.690020195308968</v>
      </c>
      <c r="E109" s="9">
        <v>51.89483377861719</v>
      </c>
      <c r="F109" s="10">
        <v>23.441840738070137</v>
      </c>
    </row>
    <row r="110" spans="2:6" hidden="1" x14ac:dyDescent="0.2">
      <c r="B110" s="16">
        <v>42217</v>
      </c>
      <c r="C110" s="14">
        <v>35.148111480933096</v>
      </c>
      <c r="D110" s="9">
        <v>26.690020195308968</v>
      </c>
      <c r="E110" s="9">
        <v>51.89483377861719</v>
      </c>
      <c r="F110" s="10">
        <v>23.441840738070137</v>
      </c>
    </row>
    <row r="111" spans="2:6" hidden="1" x14ac:dyDescent="0.2">
      <c r="B111" s="16">
        <v>42248</v>
      </c>
      <c r="C111" s="14">
        <v>35.75</v>
      </c>
      <c r="D111" s="9">
        <v>27.2</v>
      </c>
      <c r="E111" s="9">
        <v>52.6</v>
      </c>
      <c r="F111" s="10">
        <v>27.4</v>
      </c>
    </row>
    <row r="112" spans="2:6" hidden="1" x14ac:dyDescent="0.2">
      <c r="B112" s="16">
        <v>42278</v>
      </c>
      <c r="C112" s="14">
        <v>35.75</v>
      </c>
      <c r="D112" s="9">
        <v>27.2</v>
      </c>
      <c r="E112" s="9">
        <v>52.6</v>
      </c>
      <c r="F112" s="10">
        <v>27.4</v>
      </c>
    </row>
    <row r="113" spans="2:6" hidden="1" x14ac:dyDescent="0.2">
      <c r="B113" s="16">
        <v>42309</v>
      </c>
      <c r="C113" s="14">
        <v>35.75</v>
      </c>
      <c r="D113" s="9">
        <v>27.2</v>
      </c>
      <c r="E113" s="9">
        <v>52.6</v>
      </c>
      <c r="F113" s="10">
        <v>27.4</v>
      </c>
    </row>
    <row r="114" spans="2:6" hidden="1" x14ac:dyDescent="0.2">
      <c r="B114" s="16">
        <v>42339</v>
      </c>
      <c r="C114" s="14">
        <v>35.75</v>
      </c>
      <c r="D114" s="9">
        <v>27.2</v>
      </c>
      <c r="E114" s="9">
        <v>52.6</v>
      </c>
      <c r="F114" s="10">
        <v>27.4</v>
      </c>
    </row>
    <row r="115" spans="2:6" hidden="1" x14ac:dyDescent="0.2">
      <c r="B115" s="16">
        <v>42370</v>
      </c>
      <c r="C115" s="14">
        <v>35.75</v>
      </c>
      <c r="D115" s="9">
        <v>27.2</v>
      </c>
      <c r="E115" s="9">
        <v>52.6</v>
      </c>
      <c r="F115" s="10">
        <v>27.4</v>
      </c>
    </row>
    <row r="116" spans="2:6" hidden="1" x14ac:dyDescent="0.2">
      <c r="B116" s="16">
        <v>42401</v>
      </c>
      <c r="C116" s="14">
        <v>35.75</v>
      </c>
      <c r="D116" s="9">
        <v>27.2</v>
      </c>
      <c r="E116" s="9">
        <v>52.6</v>
      </c>
      <c r="F116" s="10">
        <v>26.830240926340199</v>
      </c>
    </row>
    <row r="117" spans="2:6" hidden="1" x14ac:dyDescent="0.2">
      <c r="B117" s="16">
        <v>42430</v>
      </c>
      <c r="C117" s="14">
        <v>35.75</v>
      </c>
      <c r="D117" s="9">
        <v>27.2</v>
      </c>
      <c r="E117" s="9">
        <v>52.6</v>
      </c>
      <c r="F117" s="10">
        <v>26.830240926340199</v>
      </c>
    </row>
    <row r="118" spans="2:6" hidden="1" x14ac:dyDescent="0.2">
      <c r="B118" s="16">
        <v>42461</v>
      </c>
      <c r="C118" s="14">
        <v>35.75</v>
      </c>
      <c r="D118" s="9">
        <v>27.2</v>
      </c>
      <c r="E118" s="9">
        <v>52.6</v>
      </c>
      <c r="F118" s="10">
        <v>26.830240926340199</v>
      </c>
    </row>
    <row r="119" spans="2:6" hidden="1" x14ac:dyDescent="0.2">
      <c r="B119" s="16">
        <v>42491</v>
      </c>
      <c r="C119" s="14">
        <v>35.75</v>
      </c>
      <c r="D119" s="9">
        <v>27.2</v>
      </c>
      <c r="E119" s="9">
        <v>52.6</v>
      </c>
      <c r="F119" s="10">
        <v>26.830240926340199</v>
      </c>
    </row>
    <row r="120" spans="2:6" hidden="1" x14ac:dyDescent="0.2">
      <c r="B120" s="16">
        <v>42522</v>
      </c>
      <c r="C120" s="14">
        <v>35.75</v>
      </c>
      <c r="D120" s="9">
        <v>27.48</v>
      </c>
      <c r="E120" s="9">
        <v>52.6</v>
      </c>
      <c r="F120" s="10">
        <v>28.502168033025619</v>
      </c>
    </row>
    <row r="121" spans="2:6" hidden="1" x14ac:dyDescent="0.2">
      <c r="B121" s="16">
        <v>42552</v>
      </c>
      <c r="C121" s="14">
        <v>36.1</v>
      </c>
      <c r="D121" s="9">
        <v>27.900000000000002</v>
      </c>
      <c r="E121" s="9">
        <v>52.650000000000006</v>
      </c>
      <c r="F121" s="10">
        <v>26.830240926340199</v>
      </c>
    </row>
    <row r="122" spans="2:6" hidden="1" x14ac:dyDescent="0.2">
      <c r="B122" s="16">
        <v>42583</v>
      </c>
      <c r="C122" s="14">
        <v>36.1</v>
      </c>
      <c r="D122" s="9">
        <v>27.900000000000002</v>
      </c>
      <c r="E122" s="9">
        <v>52.650000000000006</v>
      </c>
      <c r="F122" s="10">
        <v>26.830240926340199</v>
      </c>
    </row>
    <row r="123" spans="2:6" hidden="1" x14ac:dyDescent="0.2">
      <c r="B123" s="16">
        <v>42614</v>
      </c>
      <c r="C123" s="14">
        <v>37.35</v>
      </c>
      <c r="D123" s="9">
        <v>28.950000000000003</v>
      </c>
      <c r="E123" s="9">
        <v>53.85</v>
      </c>
      <c r="F123" s="10">
        <v>26.428829329629934</v>
      </c>
    </row>
    <row r="124" spans="2:6" hidden="1" x14ac:dyDescent="0.2">
      <c r="B124" s="16">
        <v>42644</v>
      </c>
      <c r="C124" s="14">
        <v>37.85</v>
      </c>
      <c r="D124" s="9">
        <v>29.450000000000003</v>
      </c>
      <c r="E124" s="9">
        <v>53.95</v>
      </c>
      <c r="F124" s="10">
        <v>26.41635105229982</v>
      </c>
    </row>
    <row r="125" spans="2:6" hidden="1" x14ac:dyDescent="0.2">
      <c r="B125" s="16">
        <v>42675</v>
      </c>
      <c r="C125" s="14">
        <v>38.6</v>
      </c>
      <c r="D125" s="9">
        <v>30</v>
      </c>
      <c r="E125" s="9">
        <v>55.050000000000004</v>
      </c>
      <c r="F125" s="10">
        <v>26.879142484919164</v>
      </c>
    </row>
    <row r="126" spans="2:6" hidden="1" x14ac:dyDescent="0.2">
      <c r="B126" s="16">
        <v>42719</v>
      </c>
      <c r="C126" s="14">
        <v>39.35</v>
      </c>
      <c r="D126" s="9">
        <v>30.700000000000003</v>
      </c>
      <c r="E126" s="9">
        <v>55.400000000000006</v>
      </c>
      <c r="F126" s="10">
        <v>27.407054643757817</v>
      </c>
    </row>
    <row r="127" spans="2:6" hidden="1" x14ac:dyDescent="0.2">
      <c r="B127" s="16">
        <v>42750</v>
      </c>
      <c r="C127" s="14">
        <v>40.329477696044208</v>
      </c>
      <c r="D127" s="9">
        <v>31.504015263746307</v>
      </c>
      <c r="E127" s="9">
        <v>56.527891705974064</v>
      </c>
      <c r="F127" s="10">
        <v>33.5</v>
      </c>
    </row>
    <row r="128" spans="2:6" hidden="1" x14ac:dyDescent="0.2">
      <c r="B128" s="16">
        <v>42781</v>
      </c>
      <c r="C128" s="14">
        <v>39.721495620224445</v>
      </c>
      <c r="D128" s="9">
        <v>31.074415055604309</v>
      </c>
      <c r="E128" s="9">
        <v>55.246023107928409</v>
      </c>
      <c r="F128" s="10">
        <v>33</v>
      </c>
    </row>
    <row r="129" spans="2:6" hidden="1" x14ac:dyDescent="0.2">
      <c r="B129" s="16">
        <v>42809</v>
      </c>
      <c r="C129" s="14">
        <v>39.721495620224445</v>
      </c>
      <c r="D129" s="9">
        <v>31.074415055604309</v>
      </c>
      <c r="E129" s="9">
        <v>55.246023107928409</v>
      </c>
      <c r="F129" s="10">
        <v>33</v>
      </c>
    </row>
    <row r="130" spans="2:6" hidden="1" x14ac:dyDescent="0.2">
      <c r="B130" s="16">
        <v>42840</v>
      </c>
      <c r="C130" s="14">
        <v>40.387380750884184</v>
      </c>
      <c r="D130" s="9">
        <v>31.761775388631502</v>
      </c>
      <c r="E130" s="9">
        <v>55.044945680783989</v>
      </c>
      <c r="F130" s="10">
        <v>29</v>
      </c>
    </row>
    <row r="131" spans="2:6" hidden="1" x14ac:dyDescent="0.2">
      <c r="B131" s="16">
        <v>42870</v>
      </c>
      <c r="C131" s="14">
        <v>40.387380750884184</v>
      </c>
      <c r="D131" s="9">
        <v>31.761775388631502</v>
      </c>
      <c r="E131" s="9">
        <v>55.044945680783989</v>
      </c>
      <c r="F131" s="10">
        <v>29</v>
      </c>
    </row>
    <row r="132" spans="2:6" hidden="1" x14ac:dyDescent="0.2">
      <c r="B132" s="16">
        <v>42901</v>
      </c>
      <c r="C132" s="14">
        <v>40.387380750884184</v>
      </c>
      <c r="D132" s="9">
        <v>31.761775388631502</v>
      </c>
      <c r="E132" s="9">
        <v>55.044945680783989</v>
      </c>
      <c r="F132" s="10">
        <v>29</v>
      </c>
    </row>
    <row r="133" spans="2:6" hidden="1" x14ac:dyDescent="0.2">
      <c r="B133" s="16">
        <v>42931</v>
      </c>
      <c r="C133" s="14">
        <v>40.387380750884184</v>
      </c>
      <c r="D133" s="9">
        <v>31.761775388631502</v>
      </c>
      <c r="E133" s="9">
        <v>55.044945680783989</v>
      </c>
      <c r="F133" s="10">
        <v>29</v>
      </c>
    </row>
    <row r="134" spans="2:6" hidden="1" x14ac:dyDescent="0.2">
      <c r="B134" s="16">
        <v>42962</v>
      </c>
      <c r="C134" s="14">
        <v>40.387380750884184</v>
      </c>
      <c r="D134" s="9">
        <v>31.761775388631502</v>
      </c>
      <c r="E134" s="9">
        <v>55.044945680783989</v>
      </c>
      <c r="F134" s="10">
        <v>29</v>
      </c>
    </row>
    <row r="135" spans="2:6" hidden="1" x14ac:dyDescent="0.2">
      <c r="B135" s="16">
        <v>42993</v>
      </c>
      <c r="C135" s="14">
        <v>40.387380750884184</v>
      </c>
      <c r="D135" s="9">
        <v>31.761775388631502</v>
      </c>
      <c r="E135" s="9">
        <v>55.044945680783989</v>
      </c>
      <c r="F135" s="10">
        <v>29</v>
      </c>
    </row>
    <row r="136" spans="2:6" hidden="1" x14ac:dyDescent="0.2">
      <c r="B136" s="16">
        <v>43023</v>
      </c>
      <c r="C136" s="14">
        <v>40.387380750884184</v>
      </c>
      <c r="D136" s="9">
        <v>31.761775388631502</v>
      </c>
      <c r="E136" s="9">
        <v>55.044945680783989</v>
      </c>
      <c r="F136" s="10">
        <v>29</v>
      </c>
    </row>
    <row r="137" spans="2:6" hidden="1" x14ac:dyDescent="0.2">
      <c r="B137" s="16">
        <v>43054</v>
      </c>
      <c r="C137" s="14">
        <v>41.301941080978445</v>
      </c>
      <c r="D137" s="9">
        <v>32.536453116442594</v>
      </c>
      <c r="E137" s="9">
        <v>57.253869130649306</v>
      </c>
      <c r="F137" s="10">
        <v>29</v>
      </c>
    </row>
    <row r="138" spans="2:6" hidden="1" x14ac:dyDescent="0.2">
      <c r="B138" s="16">
        <v>43084</v>
      </c>
      <c r="C138" s="14">
        <v>41.301941080978445</v>
      </c>
      <c r="D138" s="9">
        <v>32.536453116442594</v>
      </c>
      <c r="E138" s="9">
        <v>58.45</v>
      </c>
      <c r="F138" s="10">
        <v>29</v>
      </c>
    </row>
    <row r="139" spans="2:6" hidden="1" x14ac:dyDescent="0.2">
      <c r="B139" s="16">
        <v>43115</v>
      </c>
      <c r="C139" s="14">
        <v>41.301941080978445</v>
      </c>
      <c r="D139" s="9">
        <v>32.536453116442594</v>
      </c>
      <c r="E139" s="9">
        <v>58.45</v>
      </c>
      <c r="F139" s="10">
        <v>29</v>
      </c>
    </row>
    <row r="140" spans="2:6" hidden="1" x14ac:dyDescent="0.2">
      <c r="B140" s="16">
        <v>43146</v>
      </c>
      <c r="C140" s="14">
        <v>41.301941080978445</v>
      </c>
      <c r="D140" s="9">
        <v>32.536453116442594</v>
      </c>
      <c r="E140" s="9">
        <v>58.45</v>
      </c>
      <c r="F140" s="10">
        <v>29</v>
      </c>
    </row>
    <row r="141" spans="2:6" hidden="1" x14ac:dyDescent="0.2">
      <c r="B141" s="16">
        <v>43174</v>
      </c>
      <c r="C141" s="14">
        <v>41.301941080978445</v>
      </c>
      <c r="D141" s="9">
        <v>32.536453116442594</v>
      </c>
      <c r="E141" s="9">
        <v>58.45</v>
      </c>
      <c r="F141" s="10">
        <v>29</v>
      </c>
    </row>
    <row r="142" spans="2:6" hidden="1" x14ac:dyDescent="0.2">
      <c r="B142" s="16">
        <v>43205</v>
      </c>
      <c r="C142" s="14">
        <v>41.301941080978445</v>
      </c>
      <c r="D142" s="9">
        <v>32.536453116442594</v>
      </c>
      <c r="E142" s="9">
        <v>58.45</v>
      </c>
      <c r="F142" s="10">
        <v>29</v>
      </c>
    </row>
    <row r="143" spans="2:6" hidden="1" x14ac:dyDescent="0.2">
      <c r="B143" s="16">
        <v>43235</v>
      </c>
      <c r="C143" s="14">
        <v>40.650000000000006</v>
      </c>
      <c r="D143" s="9">
        <v>31.35</v>
      </c>
      <c r="E143" s="9">
        <v>58.45</v>
      </c>
      <c r="F143" s="10">
        <v>29</v>
      </c>
    </row>
    <row r="144" spans="2:6" hidden="1" x14ac:dyDescent="0.2">
      <c r="B144" s="16">
        <v>43266</v>
      </c>
      <c r="C144" s="14">
        <v>41.85</v>
      </c>
      <c r="D144" s="9">
        <v>32.35</v>
      </c>
      <c r="E144" s="9">
        <v>58.45</v>
      </c>
      <c r="F144" s="10">
        <v>29</v>
      </c>
    </row>
    <row r="145" spans="2:7" hidden="1" x14ac:dyDescent="0.2">
      <c r="B145" s="16">
        <v>43296</v>
      </c>
      <c r="C145" s="14">
        <v>41.85</v>
      </c>
      <c r="D145" s="9">
        <v>32.35</v>
      </c>
      <c r="E145" s="9">
        <v>58.45</v>
      </c>
      <c r="F145" s="10">
        <v>29</v>
      </c>
    </row>
    <row r="146" spans="2:7" hidden="1" x14ac:dyDescent="0.2">
      <c r="B146" s="16">
        <v>43327</v>
      </c>
      <c r="C146" s="14">
        <v>41.85</v>
      </c>
      <c r="D146" s="9">
        <v>32.35</v>
      </c>
      <c r="E146" s="9">
        <v>58.45</v>
      </c>
      <c r="F146" s="10">
        <v>29</v>
      </c>
    </row>
    <row r="147" spans="2:7" hidden="1" x14ac:dyDescent="0.2">
      <c r="B147" s="16">
        <v>43358</v>
      </c>
      <c r="C147" s="14">
        <v>41.85</v>
      </c>
      <c r="D147" s="9">
        <v>32.35</v>
      </c>
      <c r="E147" s="9">
        <v>58.45</v>
      </c>
      <c r="F147" s="10">
        <v>29</v>
      </c>
    </row>
    <row r="148" spans="2:7" hidden="1" x14ac:dyDescent="0.2">
      <c r="B148" s="16">
        <v>43388</v>
      </c>
      <c r="C148" s="14">
        <v>40.899668873787355</v>
      </c>
      <c r="D148" s="9">
        <v>31.187007625919058</v>
      </c>
      <c r="E148" s="9">
        <v>58.45</v>
      </c>
      <c r="F148" s="10">
        <v>29</v>
      </c>
    </row>
    <row r="149" spans="2:7" hidden="1" x14ac:dyDescent="0.2">
      <c r="B149" s="16">
        <v>43419</v>
      </c>
      <c r="C149" s="14">
        <v>40.050000000000004</v>
      </c>
      <c r="D149" s="9">
        <v>30.35</v>
      </c>
      <c r="E149" s="9">
        <v>57.25</v>
      </c>
      <c r="F149" s="10">
        <v>29</v>
      </c>
    </row>
    <row r="150" spans="2:7" hidden="1" x14ac:dyDescent="0.2">
      <c r="B150" s="16">
        <v>43449</v>
      </c>
      <c r="C150" s="14">
        <v>40.050000000000004</v>
      </c>
      <c r="D150" s="9">
        <v>30.35</v>
      </c>
      <c r="E150" s="9">
        <v>57.25</v>
      </c>
      <c r="F150" s="10">
        <v>29</v>
      </c>
    </row>
    <row r="151" spans="2:7" x14ac:dyDescent="0.2">
      <c r="B151" s="16">
        <v>43480</v>
      </c>
      <c r="C151" s="14">
        <v>40.050000000000004</v>
      </c>
      <c r="D151" s="9">
        <v>30.35</v>
      </c>
      <c r="E151" s="9">
        <v>57.25</v>
      </c>
      <c r="F151" s="10">
        <v>29</v>
      </c>
    </row>
    <row r="152" spans="2:7" x14ac:dyDescent="0.2">
      <c r="B152" s="16">
        <v>43511</v>
      </c>
      <c r="C152" s="14">
        <v>38.85</v>
      </c>
      <c r="D152" s="9">
        <v>29.35</v>
      </c>
      <c r="E152" s="9">
        <v>57.25</v>
      </c>
      <c r="F152" s="10">
        <v>29</v>
      </c>
    </row>
    <row r="153" spans="2:7" x14ac:dyDescent="0.2">
      <c r="B153" s="16">
        <v>43539</v>
      </c>
      <c r="C153" s="14">
        <v>38.85</v>
      </c>
      <c r="D153" s="9">
        <v>29.35</v>
      </c>
      <c r="E153" s="9">
        <v>57.25</v>
      </c>
      <c r="F153" s="10">
        <v>29</v>
      </c>
    </row>
    <row r="154" spans="2:7" x14ac:dyDescent="0.2">
      <c r="B154" s="16">
        <v>43570</v>
      </c>
      <c r="C154" s="14">
        <v>39.300000000000004</v>
      </c>
      <c r="D154" s="9">
        <v>29.5</v>
      </c>
      <c r="E154" s="9">
        <v>58.85</v>
      </c>
      <c r="F154" s="10">
        <v>29</v>
      </c>
    </row>
    <row r="155" spans="2:7" x14ac:dyDescent="0.2">
      <c r="B155" s="16">
        <v>43600</v>
      </c>
      <c r="C155" s="14">
        <v>39.300000000000004</v>
      </c>
      <c r="D155" s="9">
        <v>29.5</v>
      </c>
      <c r="E155" s="9">
        <v>58.85</v>
      </c>
      <c r="F155" s="10">
        <v>29</v>
      </c>
    </row>
    <row r="156" spans="2:7" x14ac:dyDescent="0.2">
      <c r="B156" s="16">
        <v>43631</v>
      </c>
      <c r="C156" s="14">
        <v>39.799999999999997</v>
      </c>
      <c r="D156" s="9">
        <v>29.9</v>
      </c>
      <c r="E156" s="9">
        <v>59.6</v>
      </c>
      <c r="F156" s="10">
        <v>36.29</v>
      </c>
      <c r="G156" s="38" t="s">
        <v>22</v>
      </c>
    </row>
    <row r="157" spans="2:7" x14ac:dyDescent="0.2">
      <c r="B157" s="16">
        <v>43661</v>
      </c>
      <c r="C157" s="14">
        <v>39.799999999999997</v>
      </c>
      <c r="D157" s="9">
        <v>29.9</v>
      </c>
      <c r="E157" s="9">
        <v>59.6</v>
      </c>
      <c r="F157" s="10">
        <v>36.29</v>
      </c>
    </row>
    <row r="158" spans="2:7" x14ac:dyDescent="0.2">
      <c r="B158" s="16">
        <v>43692</v>
      </c>
      <c r="C158" s="14">
        <v>39.799999999999997</v>
      </c>
      <c r="D158" s="9">
        <v>29.9</v>
      </c>
      <c r="E158" s="9">
        <v>59.6</v>
      </c>
      <c r="F158" s="10">
        <v>36.29</v>
      </c>
    </row>
    <row r="159" spans="2:7" x14ac:dyDescent="0.2">
      <c r="B159" s="16">
        <v>43723</v>
      </c>
      <c r="C159" s="14">
        <v>39.799999999999997</v>
      </c>
      <c r="D159" s="9">
        <v>29.9</v>
      </c>
      <c r="E159" s="9">
        <v>59.6</v>
      </c>
      <c r="F159" s="10">
        <v>36.29</v>
      </c>
    </row>
    <row r="160" spans="2:7" x14ac:dyDescent="0.2">
      <c r="B160" s="16">
        <v>43753</v>
      </c>
      <c r="C160" s="14">
        <v>36.700000000000003</v>
      </c>
      <c r="D160" s="9">
        <v>25.5</v>
      </c>
      <c r="E160" s="9">
        <v>53.900000000000006</v>
      </c>
      <c r="F160" s="10">
        <v>36.300000000000004</v>
      </c>
      <c r="G160" s="38" t="s">
        <v>22</v>
      </c>
    </row>
    <row r="161" spans="2:6" x14ac:dyDescent="0.2">
      <c r="B161" s="16">
        <v>43784</v>
      </c>
      <c r="C161" s="14">
        <v>35.1</v>
      </c>
      <c r="D161" s="9">
        <v>25.05</v>
      </c>
      <c r="E161" s="9">
        <v>53.2</v>
      </c>
      <c r="F161" s="10">
        <v>36.300000000000004</v>
      </c>
    </row>
    <row r="162" spans="2:6" x14ac:dyDescent="0.2">
      <c r="B162" s="16">
        <v>43814</v>
      </c>
      <c r="C162" s="14">
        <v>35.1</v>
      </c>
      <c r="D162" s="9">
        <v>25.05</v>
      </c>
      <c r="E162" s="9">
        <v>53.2</v>
      </c>
      <c r="F162" s="10">
        <v>36.300000000000004</v>
      </c>
    </row>
    <row r="163" spans="2:6" x14ac:dyDescent="0.2">
      <c r="B163" s="16">
        <v>43845</v>
      </c>
      <c r="C163" s="14">
        <v>34.1</v>
      </c>
      <c r="D163" s="9">
        <v>24.3</v>
      </c>
      <c r="E163" s="9">
        <v>52</v>
      </c>
      <c r="F163" s="10">
        <v>36.300000000000004</v>
      </c>
    </row>
    <row r="164" spans="2:6" x14ac:dyDescent="0.2">
      <c r="B164" s="16">
        <v>43876</v>
      </c>
      <c r="C164" s="14">
        <v>34.1</v>
      </c>
      <c r="D164" s="9">
        <v>24.3</v>
      </c>
      <c r="E164" s="9">
        <v>52</v>
      </c>
      <c r="F164" s="10">
        <v>36.300000000000004</v>
      </c>
    </row>
    <row r="165" spans="2:6" x14ac:dyDescent="0.2">
      <c r="B165" s="16">
        <v>43905</v>
      </c>
      <c r="C165" s="14">
        <v>34.1</v>
      </c>
      <c r="D165" s="9">
        <v>24.3</v>
      </c>
      <c r="E165" s="9">
        <v>52</v>
      </c>
      <c r="F165" s="10">
        <v>36.300000000000004</v>
      </c>
    </row>
    <row r="166" spans="2:6" x14ac:dyDescent="0.2">
      <c r="B166" s="16">
        <v>43947</v>
      </c>
      <c r="C166" s="14">
        <v>36.25</v>
      </c>
      <c r="D166" s="9">
        <v>25.900000000000002</v>
      </c>
      <c r="E166" s="9">
        <v>55.1</v>
      </c>
      <c r="F166" s="10">
        <v>38.35</v>
      </c>
    </row>
    <row r="167" spans="2:6" x14ac:dyDescent="0.2">
      <c r="B167" s="16">
        <v>43977</v>
      </c>
      <c r="C167" s="14">
        <v>36.25</v>
      </c>
      <c r="D167" s="9">
        <v>25.900000000000002</v>
      </c>
      <c r="E167" s="9">
        <v>55.1</v>
      </c>
      <c r="F167" s="10">
        <v>38.35</v>
      </c>
    </row>
    <row r="168" spans="2:6" x14ac:dyDescent="0.2">
      <c r="B168" s="16">
        <v>44008</v>
      </c>
      <c r="C168" s="14">
        <v>34.1</v>
      </c>
      <c r="D168" s="9">
        <v>23.85</v>
      </c>
      <c r="E168" s="9">
        <v>54.95</v>
      </c>
      <c r="F168" s="10">
        <v>42.400000000000006</v>
      </c>
    </row>
    <row r="169" spans="2:6" x14ac:dyDescent="0.2">
      <c r="B169" s="16">
        <v>44038</v>
      </c>
      <c r="C169" s="14">
        <v>34.1</v>
      </c>
      <c r="D169" s="9">
        <v>23.85</v>
      </c>
      <c r="E169" s="9">
        <v>54.95</v>
      </c>
      <c r="F169" s="10">
        <v>42.400000000000006</v>
      </c>
    </row>
    <row r="170" spans="2:6" x14ac:dyDescent="0.2">
      <c r="B170" s="16">
        <v>44069</v>
      </c>
      <c r="C170" s="14">
        <v>34.1</v>
      </c>
      <c r="D170" s="9">
        <v>23.85</v>
      </c>
      <c r="E170" s="9">
        <v>54.95</v>
      </c>
      <c r="F170" s="10">
        <v>42.400000000000006</v>
      </c>
    </row>
    <row r="171" spans="2:6" x14ac:dyDescent="0.2">
      <c r="B171" s="16">
        <v>44100</v>
      </c>
      <c r="C171" s="14">
        <v>32.300000000000004</v>
      </c>
      <c r="D171" s="9">
        <v>22.400000000000002</v>
      </c>
      <c r="E171" s="9">
        <v>54.95</v>
      </c>
      <c r="F171" s="10">
        <v>38.050000000000004</v>
      </c>
    </row>
    <row r="172" spans="2:6" x14ac:dyDescent="0.2">
      <c r="B172" s="16">
        <v>44130</v>
      </c>
      <c r="C172" s="14">
        <v>32.4</v>
      </c>
      <c r="D172" s="9">
        <v>22.450000000000003</v>
      </c>
      <c r="E172" s="9">
        <v>55.35</v>
      </c>
      <c r="F172" s="10">
        <v>38.050000000000004</v>
      </c>
    </row>
    <row r="173" spans="2:6" x14ac:dyDescent="0.2">
      <c r="B173" s="16">
        <v>44161</v>
      </c>
      <c r="C173" s="14">
        <v>32.4</v>
      </c>
      <c r="D173" s="9">
        <v>22.450000000000003</v>
      </c>
      <c r="E173" s="9">
        <v>55.35</v>
      </c>
      <c r="F173" s="10">
        <v>38.050000000000004</v>
      </c>
    </row>
    <row r="174" spans="2:6" x14ac:dyDescent="0.2">
      <c r="B174" s="16">
        <v>44191</v>
      </c>
      <c r="C174" s="14">
        <v>33.799999999999997</v>
      </c>
      <c r="D174" s="9">
        <v>23.5</v>
      </c>
      <c r="E174" s="9">
        <v>57.2</v>
      </c>
      <c r="F174" s="10">
        <v>40.35</v>
      </c>
    </row>
    <row r="175" spans="2:6" x14ac:dyDescent="0.2">
      <c r="B175" s="16">
        <v>44222</v>
      </c>
      <c r="C175" s="14">
        <v>35.800000000000004</v>
      </c>
      <c r="D175" s="9">
        <v>25.85</v>
      </c>
      <c r="E175" s="9">
        <v>59.5</v>
      </c>
      <c r="F175" s="10">
        <v>41.85</v>
      </c>
    </row>
    <row r="176" spans="2:6" x14ac:dyDescent="0.2">
      <c r="B176" s="16">
        <v>44253</v>
      </c>
      <c r="C176" s="14">
        <v>35.800000000000004</v>
      </c>
      <c r="D176" s="9">
        <v>25.85</v>
      </c>
      <c r="E176" s="9">
        <v>59.5</v>
      </c>
      <c r="F176" s="10">
        <v>41.85</v>
      </c>
    </row>
    <row r="177" spans="2:6" x14ac:dyDescent="0.2">
      <c r="B177" s="16">
        <v>44281</v>
      </c>
      <c r="C177" s="14">
        <v>40.200000000000003</v>
      </c>
      <c r="D177" s="9">
        <v>30.6</v>
      </c>
      <c r="E177" s="9">
        <v>59.5</v>
      </c>
      <c r="F177" s="10">
        <v>41.85</v>
      </c>
    </row>
    <row r="178" spans="2:6" x14ac:dyDescent="0.2">
      <c r="B178" s="16">
        <v>44312</v>
      </c>
      <c r="C178" s="14">
        <v>42.650000000000006</v>
      </c>
      <c r="D178" s="9">
        <v>33.050000000000004</v>
      </c>
      <c r="E178" s="9">
        <v>59.5</v>
      </c>
      <c r="F178" s="10">
        <v>41.85</v>
      </c>
    </row>
    <row r="179" spans="2:6" x14ac:dyDescent="0.2">
      <c r="B179" s="16">
        <v>44342</v>
      </c>
      <c r="C179" s="14">
        <v>45.6</v>
      </c>
      <c r="D179" s="9">
        <v>36.050000000000004</v>
      </c>
      <c r="E179" s="9">
        <v>61.6</v>
      </c>
      <c r="F179" s="10">
        <v>41.85</v>
      </c>
    </row>
    <row r="180" spans="2:6" x14ac:dyDescent="0.2">
      <c r="B180" s="16">
        <v>44373</v>
      </c>
      <c r="C180" s="14">
        <v>52.1</v>
      </c>
      <c r="D180" s="9">
        <v>42.650000000000006</v>
      </c>
      <c r="E180" s="9">
        <v>68</v>
      </c>
      <c r="F180" s="10">
        <v>41.85</v>
      </c>
    </row>
    <row r="181" spans="2:6" x14ac:dyDescent="0.2">
      <c r="B181" s="16">
        <v>44403</v>
      </c>
      <c r="C181" s="14">
        <v>56.95</v>
      </c>
      <c r="D181" s="9">
        <v>47.6</v>
      </c>
      <c r="E181" s="9">
        <v>72.850000000000009</v>
      </c>
      <c r="F181" s="10">
        <v>64.850000000000009</v>
      </c>
    </row>
    <row r="182" spans="2:6" x14ac:dyDescent="0.2">
      <c r="B182" s="16">
        <v>44434</v>
      </c>
      <c r="C182" s="14">
        <v>56.95</v>
      </c>
      <c r="D182" s="9">
        <v>47.6</v>
      </c>
      <c r="E182" s="9">
        <v>72.850000000000009</v>
      </c>
      <c r="F182" s="10">
        <v>64.850000000000009</v>
      </c>
    </row>
    <row r="183" spans="2:6" x14ac:dyDescent="0.2">
      <c r="B183" s="16">
        <v>44465</v>
      </c>
      <c r="C183" s="14">
        <v>68.95</v>
      </c>
      <c r="D183" s="9">
        <v>59.7</v>
      </c>
      <c r="E183" s="9">
        <v>85.100000000000009</v>
      </c>
      <c r="F183" s="10">
        <v>65.400000000000006</v>
      </c>
    </row>
    <row r="184" spans="2:6" x14ac:dyDescent="0.2">
      <c r="B184" s="16">
        <v>44495</v>
      </c>
      <c r="C184" s="14">
        <v>70.95</v>
      </c>
      <c r="D184" s="9">
        <v>61.75</v>
      </c>
      <c r="E184" s="9">
        <v>85.100000000000009</v>
      </c>
      <c r="F184" s="10">
        <v>65.400000000000006</v>
      </c>
    </row>
    <row r="185" spans="2:6" x14ac:dyDescent="0.2">
      <c r="B185" s="16">
        <v>44526</v>
      </c>
      <c r="C185" s="14">
        <v>73.900000000000006</v>
      </c>
      <c r="D185" s="9">
        <v>64.8</v>
      </c>
      <c r="E185" s="9">
        <v>85.100000000000009</v>
      </c>
      <c r="F185" s="10">
        <v>65.400000000000006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1:R185"/>
  <sheetViews>
    <sheetView showGridLines="0" topLeftCell="B1" zoomScaleNormal="100" workbookViewId="0">
      <selection activeCell="S152" sqref="S152"/>
    </sheetView>
  </sheetViews>
  <sheetFormatPr defaultRowHeight="12.75" x14ac:dyDescent="0.2"/>
  <cols>
    <col min="1" max="1" width="2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10</v>
      </c>
      <c r="E1" s="17" t="s">
        <v>4</v>
      </c>
      <c r="F1" s="3">
        <f>[2]!Giltig.From.</f>
        <v>20211101</v>
      </c>
    </row>
    <row r="2" spans="2:18" x14ac:dyDescent="0.2">
      <c r="B2" s="29" t="str">
        <f>[1]Legeringsstabell!B$8</f>
        <v>EN</v>
      </c>
      <c r="C2" s="29" t="s">
        <v>13</v>
      </c>
      <c r="D2" s="29" t="s">
        <v>14</v>
      </c>
      <c r="E2" s="29" t="s">
        <v>15</v>
      </c>
      <c r="F2" s="29" t="s">
        <v>16</v>
      </c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8" t="s">
        <v>7</v>
      </c>
      <c r="C3" s="28">
        <f>[2]Legeringsstabell!$M$10</f>
        <v>34.268999999999998</v>
      </c>
      <c r="D3" s="28">
        <f>[2]Legeringsstabell!$G$10</f>
        <v>22.154</v>
      </c>
      <c r="E3" s="28">
        <f>[2]Legeringsstabell!$Q$10</f>
        <v>16.96</v>
      </c>
      <c r="F3" s="28">
        <f>[2]Legeringsstabell!$E$10</f>
        <v>9.9320000000000004</v>
      </c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4" spans="2:18" x14ac:dyDescent="0.2">
      <c r="B4" s="7"/>
      <c r="C4" s="4"/>
      <c r="D4" s="4"/>
      <c r="E4" s="4"/>
      <c r="F4" s="4"/>
    </row>
    <row r="5" spans="2:18" x14ac:dyDescent="0.2">
      <c r="B5" s="1" t="s">
        <v>9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v>34.79</v>
      </c>
      <c r="D7" s="11">
        <v>20.059999999999999</v>
      </c>
      <c r="E7" s="11"/>
      <c r="F7" s="12">
        <v>2.1800000000000002</v>
      </c>
    </row>
    <row r="8" spans="2:18" hidden="1" x14ac:dyDescent="0.2">
      <c r="B8" s="16">
        <v>39114</v>
      </c>
      <c r="C8" s="14">
        <v>34.380000000000003</v>
      </c>
      <c r="D8" s="9">
        <v>19.940000000000001</v>
      </c>
      <c r="E8" s="9"/>
      <c r="F8" s="10">
        <v>2.15</v>
      </c>
    </row>
    <row r="9" spans="2:18" hidden="1" x14ac:dyDescent="0.2">
      <c r="B9" s="16">
        <v>39142</v>
      </c>
      <c r="C9" s="14">
        <v>36.01</v>
      </c>
      <c r="D9" s="9">
        <v>21.26</v>
      </c>
      <c r="E9" s="9"/>
      <c r="F9" s="10">
        <v>2.09</v>
      </c>
    </row>
    <row r="10" spans="2:18" hidden="1" x14ac:dyDescent="0.2">
      <c r="B10" s="16">
        <v>39173</v>
      </c>
      <c r="C10" s="14">
        <v>39.5</v>
      </c>
      <c r="D10" s="9">
        <v>23.71</v>
      </c>
      <c r="E10" s="9"/>
      <c r="F10" s="10">
        <v>2.19</v>
      </c>
    </row>
    <row r="11" spans="2:18" hidden="1" x14ac:dyDescent="0.2">
      <c r="B11" s="16">
        <v>39203</v>
      </c>
      <c r="C11" s="14">
        <v>44.95</v>
      </c>
      <c r="D11" s="9">
        <v>26.68</v>
      </c>
      <c r="E11" s="9"/>
      <c r="F11" s="10">
        <v>2.2400000000000002</v>
      </c>
    </row>
    <row r="12" spans="2:18" hidden="1" x14ac:dyDescent="0.2">
      <c r="B12" s="16">
        <v>39234</v>
      </c>
      <c r="C12" s="14">
        <v>48.86</v>
      </c>
      <c r="D12" s="9">
        <v>29.32</v>
      </c>
      <c r="E12" s="9"/>
      <c r="F12" s="10">
        <v>2.25</v>
      </c>
    </row>
    <row r="13" spans="2:18" hidden="1" x14ac:dyDescent="0.2">
      <c r="B13" s="16">
        <v>39264</v>
      </c>
      <c r="C13" s="14">
        <v>50.43</v>
      </c>
      <c r="D13" s="9">
        <v>30.68</v>
      </c>
      <c r="E13" s="9"/>
      <c r="F13" s="10">
        <v>2.34</v>
      </c>
    </row>
    <row r="14" spans="2:18" hidden="1" x14ac:dyDescent="0.2">
      <c r="B14" s="16">
        <v>39295</v>
      </c>
      <c r="C14" s="14">
        <v>47.71</v>
      </c>
      <c r="D14" s="9">
        <v>28.37</v>
      </c>
      <c r="E14" s="9"/>
      <c r="F14" s="10">
        <v>2.38</v>
      </c>
    </row>
    <row r="15" spans="2:18" hidden="1" x14ac:dyDescent="0.2">
      <c r="B15" s="16">
        <v>39326</v>
      </c>
      <c r="C15" s="14">
        <v>39.76</v>
      </c>
      <c r="D15" s="9">
        <v>22.67</v>
      </c>
      <c r="E15" s="9"/>
      <c r="F15" s="10">
        <v>2.56</v>
      </c>
    </row>
    <row r="16" spans="2:18" hidden="1" x14ac:dyDescent="0.2">
      <c r="B16" s="16">
        <v>39356</v>
      </c>
      <c r="C16" s="14">
        <v>33.549999999999997</v>
      </c>
      <c r="D16" s="9">
        <v>18.29</v>
      </c>
      <c r="E16" s="9"/>
      <c r="F16" s="10">
        <v>2.72</v>
      </c>
    </row>
    <row r="17" spans="2:6" hidden="1" x14ac:dyDescent="0.2">
      <c r="B17" s="16">
        <v>39387</v>
      </c>
      <c r="C17" s="14">
        <v>31.83</v>
      </c>
      <c r="D17" s="9">
        <v>16.96</v>
      </c>
      <c r="E17" s="9"/>
      <c r="F17" s="10">
        <v>2.5</v>
      </c>
    </row>
    <row r="18" spans="2:6" hidden="1" x14ac:dyDescent="0.2">
      <c r="B18" s="16">
        <v>39417</v>
      </c>
      <c r="C18" s="14">
        <v>32.090000000000003</v>
      </c>
      <c r="D18" s="9">
        <v>17.39</v>
      </c>
      <c r="E18" s="9"/>
      <c r="F18" s="10">
        <v>2.5</v>
      </c>
    </row>
    <row r="19" spans="2:6" hidden="1" x14ac:dyDescent="0.2">
      <c r="B19" s="16">
        <v>39448</v>
      </c>
      <c r="C19" s="14">
        <v>28.68</v>
      </c>
      <c r="D19" s="9">
        <v>14.97</v>
      </c>
      <c r="E19" s="9">
        <v>6.25</v>
      </c>
      <c r="F19" s="10">
        <v>2.84</v>
      </c>
    </row>
    <row r="20" spans="2:6" hidden="1" x14ac:dyDescent="0.2">
      <c r="B20" s="16">
        <v>39479</v>
      </c>
      <c r="C20" s="14">
        <v>30.31</v>
      </c>
      <c r="D20" s="9">
        <v>15.97</v>
      </c>
      <c r="E20" s="9">
        <v>6.89</v>
      </c>
      <c r="F20" s="10">
        <v>2.98</v>
      </c>
    </row>
    <row r="21" spans="2:6" hidden="1" x14ac:dyDescent="0.2">
      <c r="B21" s="16">
        <v>39508</v>
      </c>
      <c r="C21" s="14">
        <v>30.28</v>
      </c>
      <c r="D21" s="9">
        <v>15.9</v>
      </c>
      <c r="E21" s="9">
        <v>7.1</v>
      </c>
      <c r="F21" s="10">
        <v>3.35</v>
      </c>
    </row>
    <row r="22" spans="2:6" hidden="1" x14ac:dyDescent="0.2">
      <c r="B22" s="16">
        <v>39539</v>
      </c>
      <c r="C22" s="14">
        <v>30.28</v>
      </c>
      <c r="D22" s="9">
        <v>15.9</v>
      </c>
      <c r="E22" s="9">
        <v>7.1</v>
      </c>
      <c r="F22" s="10">
        <v>3.35</v>
      </c>
    </row>
    <row r="23" spans="2:6" hidden="1" x14ac:dyDescent="0.2">
      <c r="B23" s="16">
        <v>39569</v>
      </c>
      <c r="C23" s="14">
        <v>31.18</v>
      </c>
      <c r="D23" s="9">
        <v>17.53</v>
      </c>
      <c r="E23" s="9">
        <v>9.0299999999999994</v>
      </c>
      <c r="F23" s="10">
        <v>5.05</v>
      </c>
    </row>
    <row r="24" spans="2:6" hidden="1" x14ac:dyDescent="0.2">
      <c r="B24" s="16">
        <v>39600</v>
      </c>
      <c r="C24" s="14">
        <v>30.42</v>
      </c>
      <c r="D24" s="9">
        <v>17.21</v>
      </c>
      <c r="E24" s="9">
        <v>9.35</v>
      </c>
      <c r="F24" s="10">
        <v>5.8</v>
      </c>
    </row>
    <row r="25" spans="2:6" hidden="1" x14ac:dyDescent="0.2">
      <c r="B25" s="16">
        <v>39630</v>
      </c>
      <c r="C25" s="14">
        <v>27.87</v>
      </c>
      <c r="D25" s="9">
        <v>15.28</v>
      </c>
      <c r="E25" s="9">
        <v>9.5299999999999994</v>
      </c>
      <c r="F25" s="10">
        <v>6.31</v>
      </c>
    </row>
    <row r="26" spans="2:6" hidden="1" x14ac:dyDescent="0.2">
      <c r="B26" s="16">
        <v>39661</v>
      </c>
      <c r="C26" s="14">
        <v>26.9</v>
      </c>
      <c r="D26" s="9">
        <v>14.68</v>
      </c>
      <c r="E26" s="9">
        <v>9.85</v>
      </c>
      <c r="F26" s="10">
        <v>6.65</v>
      </c>
    </row>
    <row r="27" spans="2:6" hidden="1" x14ac:dyDescent="0.2">
      <c r="B27" s="16">
        <v>39692</v>
      </c>
      <c r="C27" s="14">
        <v>25.87</v>
      </c>
      <c r="D27" s="9">
        <v>13.63</v>
      </c>
      <c r="E27" s="9">
        <v>9.86</v>
      </c>
      <c r="F27" s="10">
        <v>6.95</v>
      </c>
    </row>
    <row r="28" spans="2:6" hidden="1" x14ac:dyDescent="0.2">
      <c r="B28" s="16">
        <v>39722</v>
      </c>
      <c r="C28" s="14">
        <v>27.94</v>
      </c>
      <c r="D28" s="9">
        <v>14.65</v>
      </c>
      <c r="E28" s="9">
        <v>10.24</v>
      </c>
      <c r="F28" s="10">
        <v>7.13</v>
      </c>
    </row>
    <row r="29" spans="2:6" hidden="1" x14ac:dyDescent="0.2">
      <c r="B29" s="16">
        <v>39753</v>
      </c>
      <c r="C29" s="14">
        <v>24.01</v>
      </c>
      <c r="D29" s="9">
        <v>11.81</v>
      </c>
      <c r="E29" s="9">
        <v>9.33</v>
      </c>
      <c r="F29" s="10">
        <v>6.42</v>
      </c>
    </row>
    <row r="30" spans="2:6" hidden="1" x14ac:dyDescent="0.2">
      <c r="B30" s="16">
        <v>39783</v>
      </c>
      <c r="C30" s="14">
        <v>17.61</v>
      </c>
      <c r="D30" s="9">
        <v>10.76</v>
      </c>
      <c r="E30" s="9">
        <v>8.7200000000000006</v>
      </c>
      <c r="F30" s="10">
        <v>6.45</v>
      </c>
    </row>
    <row r="31" spans="2:6" hidden="1" x14ac:dyDescent="0.2">
      <c r="B31" s="16">
        <v>39814</v>
      </c>
      <c r="C31" s="14">
        <v>14.29</v>
      </c>
      <c r="D31" s="9">
        <v>9.7799999999999994</v>
      </c>
      <c r="E31" s="9">
        <v>8.16</v>
      </c>
      <c r="F31" s="10">
        <v>6.59</v>
      </c>
    </row>
    <row r="32" spans="2:6" hidden="1" x14ac:dyDescent="0.2">
      <c r="B32" s="16">
        <v>39845</v>
      </c>
      <c r="C32" s="14">
        <v>14.92</v>
      </c>
      <c r="D32" s="9">
        <v>10.36</v>
      </c>
      <c r="E32" s="9">
        <v>8.11</v>
      </c>
      <c r="F32" s="10">
        <v>6.29</v>
      </c>
    </row>
    <row r="33" spans="2:6" hidden="1" x14ac:dyDescent="0.2">
      <c r="B33" s="16">
        <v>39873</v>
      </c>
      <c r="C33" s="14">
        <v>11.98</v>
      </c>
      <c r="D33" s="9">
        <v>7.5</v>
      </c>
      <c r="E33" s="9">
        <v>4.3600000000000003</v>
      </c>
      <c r="F33" s="10">
        <v>3.45</v>
      </c>
    </row>
    <row r="34" spans="2:6" hidden="1" x14ac:dyDescent="0.2">
      <c r="B34" s="16">
        <v>39904</v>
      </c>
      <c r="C34" s="14">
        <v>11.1</v>
      </c>
      <c r="D34" s="9">
        <v>6.9</v>
      </c>
      <c r="E34" s="9">
        <v>4.25</v>
      </c>
      <c r="F34" s="10">
        <v>3.1</v>
      </c>
    </row>
    <row r="35" spans="2:6" hidden="1" x14ac:dyDescent="0.2">
      <c r="B35" s="16">
        <v>39934</v>
      </c>
      <c r="C35" s="14">
        <v>10.14</v>
      </c>
      <c r="D35" s="9">
        <v>6.27</v>
      </c>
      <c r="E35" s="9">
        <v>3.27</v>
      </c>
      <c r="F35" s="10">
        <v>2.31</v>
      </c>
    </row>
    <row r="36" spans="2:6" hidden="1" x14ac:dyDescent="0.2">
      <c r="B36" s="16">
        <v>39965</v>
      </c>
      <c r="C36" s="14">
        <v>11.25</v>
      </c>
      <c r="D36" s="9">
        <v>6.82</v>
      </c>
      <c r="E36" s="9">
        <v>3.05</v>
      </c>
      <c r="F36" s="10">
        <v>2.04</v>
      </c>
    </row>
    <row r="37" spans="2:6" hidden="1" x14ac:dyDescent="0.2">
      <c r="B37" s="16">
        <v>39995</v>
      </c>
      <c r="C37" s="14">
        <v>13.14</v>
      </c>
      <c r="D37" s="9">
        <v>8.0299999999999994</v>
      </c>
      <c r="E37" s="9">
        <v>3.21</v>
      </c>
      <c r="F37" s="10">
        <v>2.1800000000000002</v>
      </c>
    </row>
    <row r="38" spans="2:6" hidden="1" x14ac:dyDescent="0.2">
      <c r="B38" s="16">
        <v>40026</v>
      </c>
      <c r="C38" s="14">
        <v>15.35</v>
      </c>
      <c r="D38" s="9">
        <v>9.32</v>
      </c>
      <c r="E38" s="9">
        <v>3.89</v>
      </c>
      <c r="F38" s="10">
        <v>1.97</v>
      </c>
    </row>
    <row r="39" spans="2:6" hidden="1" x14ac:dyDescent="0.2">
      <c r="B39" s="16">
        <v>40057</v>
      </c>
      <c r="C39" s="14">
        <v>19.12</v>
      </c>
      <c r="D39" s="9">
        <v>10.92</v>
      </c>
      <c r="E39" s="9">
        <v>4.4800000000000004</v>
      </c>
      <c r="F39" s="10">
        <v>2.4900000000000002</v>
      </c>
    </row>
    <row r="40" spans="2:6" hidden="1" x14ac:dyDescent="0.2">
      <c r="B40" s="16">
        <v>40087</v>
      </c>
      <c r="C40" s="14">
        <v>17.5</v>
      </c>
      <c r="D40" s="9">
        <v>10.41</v>
      </c>
      <c r="E40" s="9">
        <v>4.38</v>
      </c>
      <c r="F40" s="10">
        <v>2.78</v>
      </c>
    </row>
    <row r="41" spans="2:6" hidden="1" x14ac:dyDescent="0.2">
      <c r="B41" s="16">
        <v>40118</v>
      </c>
      <c r="C41" s="14">
        <v>16.72</v>
      </c>
      <c r="D41" s="9">
        <v>10.48</v>
      </c>
      <c r="E41" s="9">
        <v>4.7</v>
      </c>
      <c r="F41" s="10">
        <v>3.03</v>
      </c>
    </row>
    <row r="42" spans="2:6" hidden="1" x14ac:dyDescent="0.2">
      <c r="B42" s="16">
        <v>40148</v>
      </c>
      <c r="C42" s="14">
        <v>15.95</v>
      </c>
      <c r="D42" s="9">
        <v>10.36</v>
      </c>
      <c r="E42" s="9">
        <v>4.42</v>
      </c>
      <c r="F42" s="10">
        <v>2.84</v>
      </c>
    </row>
    <row r="43" spans="2:6" hidden="1" x14ac:dyDescent="0.2">
      <c r="B43" s="16">
        <v>40179</v>
      </c>
      <c r="C43" s="14">
        <v>15.11</v>
      </c>
      <c r="D43" s="9">
        <v>9.6999999999999993</v>
      </c>
      <c r="E43" s="9">
        <v>4.3</v>
      </c>
      <c r="F43" s="10">
        <v>2.93</v>
      </c>
    </row>
    <row r="44" spans="2:6" hidden="1" x14ac:dyDescent="0.2">
      <c r="B44" s="16">
        <v>40210</v>
      </c>
      <c r="C44" s="14">
        <v>18.350000000000001</v>
      </c>
      <c r="D44" s="9">
        <v>11.34</v>
      </c>
      <c r="E44" s="9">
        <v>4.83</v>
      </c>
      <c r="F44" s="10">
        <v>3.19</v>
      </c>
    </row>
    <row r="45" spans="2:6" hidden="1" x14ac:dyDescent="0.2">
      <c r="B45" s="16">
        <v>40238</v>
      </c>
      <c r="C45" s="14">
        <v>19.77</v>
      </c>
      <c r="D45" s="9">
        <v>11.82</v>
      </c>
      <c r="E45" s="9">
        <v>5.0999999999999996</v>
      </c>
      <c r="F45" s="10">
        <v>3.35</v>
      </c>
    </row>
    <row r="46" spans="2:6" hidden="1" x14ac:dyDescent="0.2">
      <c r="B46" s="16">
        <v>40269</v>
      </c>
      <c r="C46" s="14">
        <v>22.87</v>
      </c>
      <c r="D46" s="9">
        <v>13.79</v>
      </c>
      <c r="E46" s="9">
        <v>5.62</v>
      </c>
      <c r="F46" s="10">
        <v>3.62</v>
      </c>
    </row>
    <row r="47" spans="2:6" hidden="1" x14ac:dyDescent="0.2">
      <c r="B47" s="16">
        <v>40299</v>
      </c>
      <c r="C47" s="14">
        <v>27.09</v>
      </c>
      <c r="D47" s="9">
        <v>17.010000000000002</v>
      </c>
      <c r="E47" s="9">
        <v>7.15</v>
      </c>
      <c r="F47" s="10">
        <v>4.68</v>
      </c>
    </row>
    <row r="48" spans="2:6" hidden="1" x14ac:dyDescent="0.2">
      <c r="B48" s="16">
        <v>40330</v>
      </c>
      <c r="C48" s="14">
        <v>27.79</v>
      </c>
      <c r="D48" s="9">
        <v>17.52</v>
      </c>
      <c r="E48" s="9">
        <v>7.82</v>
      </c>
      <c r="F48" s="10">
        <v>5.18</v>
      </c>
    </row>
    <row r="49" spans="2:6" hidden="1" x14ac:dyDescent="0.2">
      <c r="B49" s="16">
        <v>40360</v>
      </c>
      <c r="C49" s="14">
        <v>24.94</v>
      </c>
      <c r="D49" s="9">
        <v>15.73</v>
      </c>
      <c r="E49" s="9">
        <v>7.62</v>
      </c>
      <c r="F49" s="10">
        <v>5.17</v>
      </c>
    </row>
    <row r="50" spans="2:6" hidden="1" x14ac:dyDescent="0.2">
      <c r="B50" s="16">
        <v>40391</v>
      </c>
      <c r="C50" s="14">
        <v>23.66</v>
      </c>
      <c r="D50" s="9">
        <v>14.91</v>
      </c>
      <c r="E50" s="9">
        <v>7.42</v>
      </c>
      <c r="F50" s="10">
        <v>5.09</v>
      </c>
    </row>
    <row r="51" spans="2:6" hidden="1" x14ac:dyDescent="0.2">
      <c r="B51" s="16">
        <v>40422</v>
      </c>
      <c r="C51" s="14">
        <v>24.24</v>
      </c>
      <c r="D51" s="9">
        <v>15.28</v>
      </c>
      <c r="E51" s="9">
        <v>7.17</v>
      </c>
      <c r="F51" s="10">
        <v>4.6900000000000004</v>
      </c>
    </row>
    <row r="52" spans="2:6" hidden="1" x14ac:dyDescent="0.2">
      <c r="B52" s="16">
        <v>40452</v>
      </c>
      <c r="C52" s="14">
        <v>25.48</v>
      </c>
      <c r="D52" s="9">
        <v>16.09</v>
      </c>
      <c r="E52" s="9">
        <v>7.49</v>
      </c>
      <c r="F52" s="10">
        <v>4.67</v>
      </c>
    </row>
    <row r="53" spans="2:6" hidden="1" x14ac:dyDescent="0.2">
      <c r="B53" s="16">
        <v>40483</v>
      </c>
      <c r="C53" s="14">
        <v>24.11</v>
      </c>
      <c r="D53" s="9">
        <v>15.46</v>
      </c>
      <c r="E53" s="9">
        <v>6.85</v>
      </c>
      <c r="F53" s="10">
        <v>4.5999999999999996</v>
      </c>
    </row>
    <row r="54" spans="2:6" hidden="1" x14ac:dyDescent="0.2">
      <c r="B54" s="16">
        <v>40513</v>
      </c>
      <c r="C54" s="14">
        <v>23.95</v>
      </c>
      <c r="D54" s="9">
        <v>15.23</v>
      </c>
      <c r="E54" s="9">
        <v>6.87</v>
      </c>
      <c r="F54" s="10">
        <v>4.55</v>
      </c>
    </row>
    <row r="55" spans="2:6" hidden="1" x14ac:dyDescent="0.2">
      <c r="B55" s="16">
        <v>40544</v>
      </c>
      <c r="C55" s="14">
        <v>25.31</v>
      </c>
      <c r="D55" s="9">
        <v>16.14</v>
      </c>
      <c r="E55" s="9">
        <v>8.27</v>
      </c>
      <c r="F55" s="10">
        <v>4.59</v>
      </c>
    </row>
    <row r="56" spans="2:6" hidden="1" x14ac:dyDescent="0.2">
      <c r="B56" s="16">
        <v>40575</v>
      </c>
      <c r="C56" s="14">
        <v>26.53</v>
      </c>
      <c r="D56" s="9">
        <v>17.07</v>
      </c>
      <c r="E56" s="9">
        <v>8.59</v>
      </c>
      <c r="F56" s="10">
        <v>4.83</v>
      </c>
    </row>
    <row r="57" spans="2:6" hidden="1" x14ac:dyDescent="0.2">
      <c r="B57" s="16">
        <v>40603</v>
      </c>
      <c r="C57" s="14">
        <v>27.44</v>
      </c>
      <c r="D57" s="9">
        <v>17.64</v>
      </c>
      <c r="E57" s="9">
        <v>8.32</v>
      </c>
      <c r="F57" s="10">
        <v>4.7699999999999996</v>
      </c>
    </row>
    <row r="58" spans="2:6" hidden="1" x14ac:dyDescent="0.2">
      <c r="B58" s="16">
        <v>40634</v>
      </c>
      <c r="C58" s="14">
        <v>26.29</v>
      </c>
      <c r="D58" s="9">
        <v>16.989999999999998</v>
      </c>
      <c r="E58" s="9">
        <v>8</v>
      </c>
      <c r="F58" s="10">
        <v>4.53</v>
      </c>
    </row>
    <row r="59" spans="2:6" hidden="1" x14ac:dyDescent="0.2">
      <c r="B59" s="16">
        <v>40664</v>
      </c>
      <c r="C59" s="14">
        <v>25.11</v>
      </c>
      <c r="D59" s="9">
        <v>16.36</v>
      </c>
      <c r="E59" s="9">
        <v>8.01</v>
      </c>
      <c r="F59" s="10">
        <v>4.55</v>
      </c>
    </row>
    <row r="60" spans="2:6" hidden="1" x14ac:dyDescent="0.2">
      <c r="B60" s="16">
        <v>40695</v>
      </c>
      <c r="C60" s="14">
        <v>23.67</v>
      </c>
      <c r="D60" s="9">
        <v>15.41</v>
      </c>
      <c r="E60" s="9">
        <v>7.7</v>
      </c>
      <c r="F60" s="10">
        <v>4.62</v>
      </c>
    </row>
    <row r="61" spans="2:6" hidden="1" x14ac:dyDescent="0.2">
      <c r="B61" s="16">
        <v>40725</v>
      </c>
      <c r="C61" s="14">
        <v>21.96</v>
      </c>
      <c r="D61" s="9">
        <v>14.23</v>
      </c>
      <c r="E61" s="9">
        <v>7.6</v>
      </c>
      <c r="F61" s="10">
        <v>4.6900000000000004</v>
      </c>
    </row>
    <row r="62" spans="2:6" hidden="1" x14ac:dyDescent="0.2">
      <c r="B62" s="16">
        <v>40756</v>
      </c>
      <c r="C62" s="14">
        <v>22.57</v>
      </c>
      <c r="D62" s="9">
        <v>14.79</v>
      </c>
      <c r="E62" s="9">
        <v>7.7</v>
      </c>
      <c r="F62" s="10">
        <v>4.4400000000000004</v>
      </c>
    </row>
    <row r="63" spans="2:6" hidden="1" x14ac:dyDescent="0.2">
      <c r="B63" s="16">
        <v>40787</v>
      </c>
      <c r="C63" s="14">
        <v>21.91</v>
      </c>
      <c r="D63" s="9">
        <v>14.31</v>
      </c>
      <c r="E63" s="9">
        <v>7.28</v>
      </c>
      <c r="F63" s="10">
        <v>4.4000000000000004</v>
      </c>
    </row>
    <row r="64" spans="2:6" hidden="1" x14ac:dyDescent="0.2">
      <c r="B64" s="16">
        <v>40817</v>
      </c>
      <c r="C64" s="14">
        <v>20.77</v>
      </c>
      <c r="D64" s="9">
        <v>13.55</v>
      </c>
      <c r="E64" s="9">
        <v>7.23</v>
      </c>
      <c r="F64" s="10">
        <v>4.5199999999999996</v>
      </c>
    </row>
    <row r="65" spans="2:6" hidden="1" x14ac:dyDescent="0.2">
      <c r="B65" s="16">
        <v>40848</v>
      </c>
      <c r="C65" s="14">
        <v>19.489999999999998</v>
      </c>
      <c r="D65" s="9">
        <v>12.66</v>
      </c>
      <c r="E65" s="9">
        <v>7.24</v>
      </c>
      <c r="F65" s="10">
        <v>4.58</v>
      </c>
    </row>
    <row r="66" spans="2:6" hidden="1" x14ac:dyDescent="0.2">
      <c r="B66" s="16">
        <v>40878</v>
      </c>
      <c r="C66" s="14">
        <v>18.57</v>
      </c>
      <c r="D66" s="9">
        <v>12.12</v>
      </c>
      <c r="E66" s="9">
        <v>6.81</v>
      </c>
      <c r="F66" s="10">
        <v>4.41</v>
      </c>
    </row>
    <row r="67" spans="2:6" hidden="1" x14ac:dyDescent="0.2">
      <c r="B67" s="16">
        <v>40909</v>
      </c>
      <c r="C67" s="14">
        <v>18.75</v>
      </c>
      <c r="D67" s="9">
        <v>12.16</v>
      </c>
      <c r="E67" s="9">
        <v>6.97</v>
      </c>
      <c r="F67" s="10">
        <v>4.3499999999999996</v>
      </c>
    </row>
    <row r="68" spans="2:6" hidden="1" x14ac:dyDescent="0.2">
      <c r="B68" s="16">
        <v>40940</v>
      </c>
      <c r="C68" s="14">
        <v>20.25</v>
      </c>
      <c r="D68" s="9">
        <v>13.27</v>
      </c>
      <c r="E68" s="9">
        <v>7.35</v>
      </c>
      <c r="F68" s="10">
        <v>4.37</v>
      </c>
    </row>
    <row r="69" spans="2:6" hidden="1" x14ac:dyDescent="0.2">
      <c r="B69" s="16">
        <v>40969</v>
      </c>
      <c r="C69" s="14">
        <v>21.13</v>
      </c>
      <c r="D69" s="9">
        <v>13.78</v>
      </c>
      <c r="E69" s="9">
        <v>7.11</v>
      </c>
      <c r="F69" s="10">
        <v>4.2</v>
      </c>
    </row>
    <row r="70" spans="2:6" hidden="1" x14ac:dyDescent="0.2">
      <c r="B70" s="16">
        <v>41000</v>
      </c>
      <c r="C70" s="14">
        <v>20.05</v>
      </c>
      <c r="D70" s="9">
        <v>12.88</v>
      </c>
      <c r="E70" s="9">
        <v>6.97</v>
      </c>
      <c r="F70" s="10">
        <v>4.26</v>
      </c>
    </row>
    <row r="71" spans="2:6" hidden="1" x14ac:dyDescent="0.2">
      <c r="B71" s="16">
        <v>41030</v>
      </c>
      <c r="C71" s="14">
        <v>19.2</v>
      </c>
      <c r="D71" s="9">
        <v>12.49</v>
      </c>
      <c r="E71" s="9">
        <v>7.37</v>
      </c>
      <c r="F71" s="10">
        <v>4.24</v>
      </c>
    </row>
    <row r="72" spans="2:6" hidden="1" x14ac:dyDescent="0.2">
      <c r="B72" s="16">
        <v>41061</v>
      </c>
      <c r="C72" s="14">
        <v>19.39</v>
      </c>
      <c r="D72" s="9">
        <v>12.66</v>
      </c>
      <c r="E72" s="9">
        <v>7.76</v>
      </c>
      <c r="F72" s="10">
        <v>4.82</v>
      </c>
    </row>
    <row r="73" spans="2:6" hidden="1" x14ac:dyDescent="0.2">
      <c r="B73" s="16">
        <v>41091</v>
      </c>
      <c r="C73" s="14">
        <v>19.239999999999998</v>
      </c>
      <c r="D73" s="9">
        <v>12.59</v>
      </c>
      <c r="E73" s="9">
        <v>7.75</v>
      </c>
      <c r="F73" s="10">
        <v>4.76</v>
      </c>
    </row>
    <row r="74" spans="2:6" hidden="1" x14ac:dyDescent="0.2">
      <c r="B74" s="16">
        <v>41122</v>
      </c>
      <c r="C74" s="14">
        <v>18.260000000000002</v>
      </c>
      <c r="D74" s="9">
        <v>11.92</v>
      </c>
      <c r="E74" s="9">
        <v>7.21</v>
      </c>
      <c r="F74" s="10">
        <v>4.38</v>
      </c>
    </row>
    <row r="75" spans="2:6" hidden="1" x14ac:dyDescent="0.2">
      <c r="B75" s="16">
        <v>41153</v>
      </c>
      <c r="C75" s="14">
        <v>16.57</v>
      </c>
      <c r="D75" s="9">
        <v>11.06</v>
      </c>
      <c r="E75" s="9">
        <v>6.76</v>
      </c>
      <c r="F75" s="10">
        <v>4.1900000000000004</v>
      </c>
    </row>
    <row r="76" spans="2:6" hidden="1" x14ac:dyDescent="0.2">
      <c r="B76" s="16">
        <v>41183</v>
      </c>
      <c r="C76" s="14">
        <v>17.14</v>
      </c>
      <c r="D76" s="9">
        <v>11.21</v>
      </c>
      <c r="E76" s="9">
        <v>6.6</v>
      </c>
      <c r="F76" s="10">
        <v>4.2</v>
      </c>
    </row>
    <row r="77" spans="2:6" hidden="1" x14ac:dyDescent="0.2">
      <c r="B77" s="16">
        <v>41214</v>
      </c>
      <c r="C77" s="14">
        <v>17.27</v>
      </c>
      <c r="D77" s="9">
        <v>11.51</v>
      </c>
      <c r="E77" s="9">
        <v>6.17</v>
      </c>
      <c r="F77" s="10">
        <v>3.97</v>
      </c>
    </row>
    <row r="78" spans="2:6" hidden="1" x14ac:dyDescent="0.2">
      <c r="B78" s="16">
        <v>41244</v>
      </c>
      <c r="C78" s="14">
        <v>15.93</v>
      </c>
      <c r="D78" s="9">
        <v>10.63</v>
      </c>
      <c r="E78" s="9">
        <v>6.03</v>
      </c>
      <c r="F78" s="10">
        <v>3.64</v>
      </c>
    </row>
    <row r="79" spans="2:6" hidden="1" x14ac:dyDescent="0.2">
      <c r="B79" s="16">
        <v>41275</v>
      </c>
      <c r="C79" s="14">
        <v>16.68</v>
      </c>
      <c r="D79" s="9">
        <v>11.16</v>
      </c>
      <c r="E79" s="9">
        <v>6.08</v>
      </c>
      <c r="F79" s="10">
        <v>3.59</v>
      </c>
    </row>
    <row r="80" spans="2:6" hidden="1" x14ac:dyDescent="0.2">
      <c r="B80" s="16">
        <v>41306</v>
      </c>
      <c r="C80" s="14">
        <v>16.59</v>
      </c>
      <c r="D80" s="9">
        <v>10.98</v>
      </c>
      <c r="E80" s="9">
        <v>6.02</v>
      </c>
      <c r="F80" s="10">
        <v>3.59</v>
      </c>
    </row>
    <row r="81" spans="2:6" hidden="1" x14ac:dyDescent="0.2">
      <c r="B81" s="16">
        <v>41334</v>
      </c>
      <c r="C81" s="14">
        <v>16.86</v>
      </c>
      <c r="D81" s="9">
        <v>11.32</v>
      </c>
      <c r="E81" s="9">
        <v>6.32</v>
      </c>
      <c r="F81" s="10">
        <v>3.87</v>
      </c>
    </row>
    <row r="82" spans="2:6" hidden="1" x14ac:dyDescent="0.2">
      <c r="B82" s="16">
        <v>41365</v>
      </c>
      <c r="C82" s="14">
        <v>15.94</v>
      </c>
      <c r="D82" s="9">
        <v>10.69</v>
      </c>
      <c r="E82" s="9">
        <v>6.19</v>
      </c>
      <c r="F82" s="10">
        <v>3.85</v>
      </c>
    </row>
    <row r="83" spans="2:6" hidden="1" x14ac:dyDescent="0.2">
      <c r="B83" s="16">
        <v>41395</v>
      </c>
      <c r="C83" s="14">
        <v>15.86</v>
      </c>
      <c r="D83" s="9">
        <v>10.73</v>
      </c>
      <c r="E83" s="9">
        <v>6.41</v>
      </c>
      <c r="F83" s="10">
        <v>4.1100000000000003</v>
      </c>
    </row>
    <row r="84" spans="2:6" hidden="1" x14ac:dyDescent="0.2">
      <c r="B84" s="16">
        <v>41426</v>
      </c>
      <c r="C84" s="14">
        <v>15.4</v>
      </c>
      <c r="D84" s="9">
        <v>10.24</v>
      </c>
      <c r="E84" s="9">
        <v>6.42</v>
      </c>
      <c r="F84" s="10">
        <v>4.1500000000000004</v>
      </c>
    </row>
    <row r="85" spans="2:6" hidden="1" x14ac:dyDescent="0.2">
      <c r="B85" s="16">
        <v>41456</v>
      </c>
      <c r="C85" s="14">
        <v>14.66</v>
      </c>
      <c r="D85" s="9">
        <v>9.7899999999999991</v>
      </c>
      <c r="E85" s="9">
        <v>6.14</v>
      </c>
      <c r="F85" s="10">
        <v>3.97</v>
      </c>
    </row>
    <row r="86" spans="2:6" hidden="1" x14ac:dyDescent="0.2">
      <c r="B86" s="16">
        <v>41487</v>
      </c>
      <c r="C86" s="14">
        <v>13.73</v>
      </c>
      <c r="D86" s="9">
        <v>9.1999999999999993</v>
      </c>
      <c r="E86" s="9">
        <v>5.81</v>
      </c>
      <c r="F86" s="10">
        <v>3.84</v>
      </c>
    </row>
    <row r="87" spans="2:6" hidden="1" x14ac:dyDescent="0.2">
      <c r="B87" s="16">
        <v>41518</v>
      </c>
      <c r="C87" s="14">
        <v>13.49</v>
      </c>
      <c r="D87" s="9">
        <v>9.25</v>
      </c>
      <c r="E87" s="9">
        <v>5.57</v>
      </c>
      <c r="F87" s="10">
        <v>3.72</v>
      </c>
    </row>
    <row r="88" spans="2:6" hidden="1" x14ac:dyDescent="0.2">
      <c r="B88" s="16">
        <v>41548</v>
      </c>
      <c r="C88" s="14">
        <v>13.33</v>
      </c>
      <c r="D88" s="9">
        <v>9.09</v>
      </c>
      <c r="E88" s="9">
        <v>5.59</v>
      </c>
      <c r="F88" s="10">
        <v>3.71</v>
      </c>
    </row>
    <row r="89" spans="2:6" hidden="1" x14ac:dyDescent="0.2">
      <c r="B89" s="16">
        <v>41579</v>
      </c>
      <c r="C89" s="14">
        <v>13.33</v>
      </c>
      <c r="D89" s="9">
        <v>9.09</v>
      </c>
      <c r="E89" s="9">
        <v>5.59</v>
      </c>
      <c r="F89" s="10">
        <v>3.71</v>
      </c>
    </row>
    <row r="90" spans="2:6" hidden="1" x14ac:dyDescent="0.2">
      <c r="B90" s="16">
        <v>41609</v>
      </c>
      <c r="C90" s="14">
        <v>13.45</v>
      </c>
      <c r="D90" s="9">
        <v>9.1</v>
      </c>
      <c r="E90" s="9">
        <v>5.64</v>
      </c>
      <c r="F90" s="10">
        <v>3.75</v>
      </c>
    </row>
    <row r="91" spans="2:6" hidden="1" x14ac:dyDescent="0.2">
      <c r="B91" s="16">
        <v>41640</v>
      </c>
      <c r="C91" s="14">
        <v>13.2</v>
      </c>
      <c r="D91" s="9">
        <v>8.92</v>
      </c>
      <c r="E91" s="9">
        <v>5.63</v>
      </c>
      <c r="F91" s="10">
        <v>3.78</v>
      </c>
    </row>
    <row r="92" spans="2:6" hidden="1" x14ac:dyDescent="0.2">
      <c r="B92" s="16">
        <v>41671</v>
      </c>
      <c r="C92" s="14">
        <v>13.52</v>
      </c>
      <c r="D92" s="9">
        <v>9.17</v>
      </c>
      <c r="E92" s="9">
        <v>5.77</v>
      </c>
      <c r="F92" s="10">
        <v>3.87</v>
      </c>
    </row>
    <row r="93" spans="2:6" hidden="1" x14ac:dyDescent="0.2">
      <c r="B93" s="16">
        <v>41699</v>
      </c>
      <c r="C93" s="14">
        <v>13.65</v>
      </c>
      <c r="D93" s="9">
        <v>9.25</v>
      </c>
      <c r="E93" s="9">
        <v>5.74</v>
      </c>
      <c r="F93" s="10">
        <v>3.8</v>
      </c>
    </row>
    <row r="94" spans="2:6" hidden="1" x14ac:dyDescent="0.2">
      <c r="B94" s="16">
        <v>41730</v>
      </c>
      <c r="C94" s="14">
        <v>14.04</v>
      </c>
      <c r="D94" s="9">
        <v>9.5299999999999994</v>
      </c>
      <c r="E94" s="9">
        <v>5.6</v>
      </c>
      <c r="F94" s="10">
        <v>3.6</v>
      </c>
    </row>
    <row r="95" spans="2:6" hidden="1" x14ac:dyDescent="0.2">
      <c r="B95" s="16">
        <v>41760</v>
      </c>
      <c r="C95" s="14">
        <v>15.96</v>
      </c>
      <c r="D95" s="9">
        <v>10.65</v>
      </c>
      <c r="E95" s="9">
        <v>6.08</v>
      </c>
      <c r="F95" s="10">
        <v>3.86</v>
      </c>
    </row>
    <row r="96" spans="2:6" hidden="1" x14ac:dyDescent="0.2">
      <c r="B96" s="16">
        <v>41791</v>
      </c>
      <c r="C96" s="14">
        <v>18.84</v>
      </c>
      <c r="D96" s="9">
        <v>12.28</v>
      </c>
      <c r="E96" s="9">
        <v>6.55</v>
      </c>
      <c r="F96" s="10">
        <v>3.93</v>
      </c>
    </row>
    <row r="97" spans="2:6" hidden="1" x14ac:dyDescent="0.2">
      <c r="B97" s="16">
        <v>41821</v>
      </c>
      <c r="C97" s="14">
        <v>19.78</v>
      </c>
      <c r="D97" s="9">
        <v>12.62</v>
      </c>
      <c r="E97" s="9">
        <v>6.84</v>
      </c>
      <c r="F97" s="10">
        <v>4.05</v>
      </c>
    </row>
    <row r="98" spans="2:6" hidden="1" x14ac:dyDescent="0.2">
      <c r="B98" s="16">
        <v>41852</v>
      </c>
      <c r="C98" s="14">
        <v>19.670000000000002</v>
      </c>
      <c r="D98" s="9">
        <v>12.87</v>
      </c>
      <c r="E98" s="9">
        <v>6.93</v>
      </c>
      <c r="F98" s="10">
        <v>4.16</v>
      </c>
    </row>
    <row r="99" spans="2:6" hidden="1" x14ac:dyDescent="0.2">
      <c r="B99" s="16">
        <v>41883</v>
      </c>
      <c r="C99" s="14">
        <v>19.59</v>
      </c>
      <c r="D99" s="9">
        <v>12.86</v>
      </c>
      <c r="E99" s="9">
        <v>6.99</v>
      </c>
      <c r="F99" s="10">
        <v>4.22</v>
      </c>
    </row>
    <row r="100" spans="2:6" hidden="1" x14ac:dyDescent="0.2">
      <c r="B100" s="16">
        <v>41913</v>
      </c>
      <c r="C100" s="14">
        <v>20.12</v>
      </c>
      <c r="D100" s="9">
        <v>13.27</v>
      </c>
      <c r="E100" s="9">
        <v>7.25</v>
      </c>
      <c r="F100" s="10">
        <v>4.3499999999999996</v>
      </c>
    </row>
    <row r="101" spans="2:6" hidden="1" x14ac:dyDescent="0.2">
      <c r="B101" s="16">
        <v>41944</v>
      </c>
      <c r="C101" s="14">
        <v>17.850000000000001</v>
      </c>
      <c r="D101" s="9">
        <v>12.03</v>
      </c>
      <c r="E101" s="9">
        <v>6.8</v>
      </c>
      <c r="F101" s="10">
        <v>4.2</v>
      </c>
    </row>
    <row r="102" spans="2:6" hidden="1" x14ac:dyDescent="0.2">
      <c r="B102" s="16">
        <v>41974</v>
      </c>
      <c r="C102" s="14">
        <v>17.079999999999998</v>
      </c>
      <c r="D102" s="9">
        <v>11.52</v>
      </c>
      <c r="E102" s="9">
        <v>6.63</v>
      </c>
      <c r="F102" s="10">
        <v>4.0999999999999996</v>
      </c>
    </row>
    <row r="103" spans="2:6" hidden="1" x14ac:dyDescent="0.2">
      <c r="B103" s="16">
        <v>42005</v>
      </c>
      <c r="C103" s="14">
        <v>17.97</v>
      </c>
      <c r="D103" s="9">
        <v>12.37</v>
      </c>
      <c r="E103" s="9">
        <v>6.7</v>
      </c>
      <c r="F103" s="10">
        <v>4.0999999999999996</v>
      </c>
    </row>
    <row r="104" spans="2:6" hidden="1" x14ac:dyDescent="0.2">
      <c r="B104" s="16">
        <v>42036</v>
      </c>
      <c r="C104" s="14">
        <v>17.920000000000002</v>
      </c>
      <c r="D104" s="9">
        <v>12.24</v>
      </c>
      <c r="E104" s="9">
        <v>6.89</v>
      </c>
      <c r="F104" s="10">
        <v>4.3099999999999996</v>
      </c>
    </row>
    <row r="105" spans="2:6" hidden="1" x14ac:dyDescent="0.2">
      <c r="B105" s="16">
        <v>42064</v>
      </c>
      <c r="C105" s="14">
        <v>18.16</v>
      </c>
      <c r="D105" s="9">
        <v>12.5</v>
      </c>
      <c r="E105" s="9">
        <v>6.97</v>
      </c>
      <c r="F105" s="10">
        <v>4.32</v>
      </c>
    </row>
    <row r="106" spans="2:6" hidden="1" x14ac:dyDescent="0.2">
      <c r="B106" s="16">
        <v>42095</v>
      </c>
      <c r="C106" s="14">
        <v>17.63</v>
      </c>
      <c r="D106" s="9">
        <v>12.27</v>
      </c>
      <c r="E106" s="9">
        <v>6.95</v>
      </c>
      <c r="F106" s="10">
        <v>4.33</v>
      </c>
    </row>
    <row r="107" spans="2:6" hidden="1" x14ac:dyDescent="0.2">
      <c r="B107" s="16">
        <v>42125</v>
      </c>
      <c r="C107" s="14">
        <v>17.25</v>
      </c>
      <c r="D107" s="9">
        <v>11.86</v>
      </c>
      <c r="E107" s="9">
        <v>7.08</v>
      </c>
      <c r="F107" s="10">
        <v>4.5</v>
      </c>
    </row>
    <row r="108" spans="2:6" hidden="1" x14ac:dyDescent="0.2">
      <c r="B108" s="16">
        <v>42156</v>
      </c>
      <c r="C108" s="14">
        <v>16.989999999999998</v>
      </c>
      <c r="D108" s="9">
        <v>11.92</v>
      </c>
      <c r="E108" s="9">
        <v>6.85</v>
      </c>
      <c r="F108" s="10">
        <v>4.4400000000000004</v>
      </c>
    </row>
    <row r="109" spans="2:6" hidden="1" x14ac:dyDescent="0.2">
      <c r="B109" s="16">
        <v>42186</v>
      </c>
      <c r="C109" s="14">
        <v>16.29</v>
      </c>
      <c r="D109" s="9">
        <v>11.49</v>
      </c>
      <c r="E109" s="9">
        <v>6.76</v>
      </c>
      <c r="F109" s="10">
        <v>4.5199999999999996</v>
      </c>
    </row>
    <row r="110" spans="2:6" hidden="1" x14ac:dyDescent="0.2">
      <c r="B110" s="16">
        <v>42217</v>
      </c>
      <c r="C110" s="14">
        <v>14.95</v>
      </c>
      <c r="D110" s="9">
        <v>10.85</v>
      </c>
      <c r="E110" s="9">
        <v>6.52</v>
      </c>
      <c r="F110" s="10">
        <v>4.42</v>
      </c>
    </row>
    <row r="111" spans="2:6" hidden="1" x14ac:dyDescent="0.2">
      <c r="B111" s="16">
        <v>42248</v>
      </c>
      <c r="C111" s="14">
        <v>14.02</v>
      </c>
      <c r="D111" s="9">
        <v>10.24</v>
      </c>
      <c r="E111" s="9">
        <v>6.31</v>
      </c>
      <c r="F111" s="10">
        <v>4.34</v>
      </c>
    </row>
    <row r="112" spans="2:6" hidden="1" x14ac:dyDescent="0.2">
      <c r="B112" s="16">
        <v>42278</v>
      </c>
      <c r="C112" s="14">
        <v>12.65</v>
      </c>
      <c r="D112" s="9">
        <v>9.31</v>
      </c>
      <c r="E112" s="9">
        <v>5.97</v>
      </c>
      <c r="F112" s="10">
        <v>4.21</v>
      </c>
    </row>
    <row r="113" spans="2:6" hidden="1" x14ac:dyDescent="0.2">
      <c r="B113" s="16">
        <v>42309</v>
      </c>
      <c r="C113" s="14">
        <v>12.59</v>
      </c>
      <c r="D113" s="9">
        <v>9.33</v>
      </c>
      <c r="E113" s="9">
        <v>5.91</v>
      </c>
      <c r="F113" s="10">
        <v>4.0999999999999996</v>
      </c>
    </row>
    <row r="114" spans="2:6" hidden="1" x14ac:dyDescent="0.2">
      <c r="B114" s="16">
        <v>42339</v>
      </c>
      <c r="C114" s="14">
        <v>12.47</v>
      </c>
      <c r="D114" s="9">
        <v>9.41</v>
      </c>
      <c r="E114" s="9">
        <v>5.99</v>
      </c>
      <c r="F114" s="10">
        <v>4.2</v>
      </c>
    </row>
    <row r="115" spans="2:6" hidden="1" x14ac:dyDescent="0.2">
      <c r="B115" s="16">
        <v>42370</v>
      </c>
      <c r="C115" s="14">
        <v>11.4</v>
      </c>
      <c r="D115" s="9">
        <v>8.59</v>
      </c>
      <c r="E115" s="9">
        <v>5.87</v>
      </c>
      <c r="F115" s="10">
        <v>4.26</v>
      </c>
    </row>
    <row r="116" spans="2:6" hidden="1" x14ac:dyDescent="0.2">
      <c r="B116" s="16">
        <v>42401</v>
      </c>
      <c r="C116" s="14">
        <v>10.99</v>
      </c>
      <c r="D116" s="9">
        <v>8.06</v>
      </c>
      <c r="E116" s="9">
        <v>5.5</v>
      </c>
      <c r="F116" s="10">
        <v>3.94</v>
      </c>
    </row>
    <row r="117" spans="2:6" hidden="1" x14ac:dyDescent="0.2">
      <c r="B117" s="16">
        <v>42430</v>
      </c>
      <c r="C117" s="14">
        <v>10.65</v>
      </c>
      <c r="D117" s="9">
        <v>7.76</v>
      </c>
      <c r="E117" s="9">
        <v>5.4</v>
      </c>
      <c r="F117" s="10">
        <v>3.76</v>
      </c>
    </row>
    <row r="118" spans="2:6" hidden="1" x14ac:dyDescent="0.2">
      <c r="B118" s="16">
        <v>42461</v>
      </c>
      <c r="C118" s="14">
        <v>11.11</v>
      </c>
      <c r="D118" s="9">
        <v>8.1</v>
      </c>
      <c r="E118" s="9">
        <v>5.47</v>
      </c>
      <c r="F118" s="10">
        <v>3.82</v>
      </c>
    </row>
    <row r="119" spans="2:6" hidden="1" x14ac:dyDescent="0.2">
      <c r="B119" s="16">
        <v>42491</v>
      </c>
      <c r="C119" s="14">
        <v>10.82</v>
      </c>
      <c r="D119" s="9">
        <v>7.87</v>
      </c>
      <c r="E119" s="9">
        <v>5.33</v>
      </c>
      <c r="F119" s="10">
        <v>3.87</v>
      </c>
    </row>
    <row r="120" spans="2:6" hidden="1" x14ac:dyDescent="0.2">
      <c r="B120" s="16">
        <v>42522</v>
      </c>
      <c r="C120" s="14">
        <v>11.92</v>
      </c>
      <c r="D120" s="9">
        <v>8.4499999999999993</v>
      </c>
      <c r="E120" s="9">
        <v>5.67</v>
      </c>
      <c r="F120" s="10">
        <v>4.1399999999999997</v>
      </c>
    </row>
    <row r="121" spans="2:6" hidden="1" x14ac:dyDescent="0.2">
      <c r="B121" s="16">
        <v>42552</v>
      </c>
      <c r="C121" s="14">
        <v>12.39</v>
      </c>
      <c r="D121" s="9">
        <v>8.39</v>
      </c>
      <c r="E121" s="9">
        <v>5.87</v>
      </c>
      <c r="F121" s="10">
        <v>4.26</v>
      </c>
    </row>
    <row r="122" spans="2:6" hidden="1" x14ac:dyDescent="0.2">
      <c r="B122" s="16">
        <v>42583</v>
      </c>
      <c r="C122" s="14">
        <v>13.67</v>
      </c>
      <c r="D122" s="9">
        <v>9.5500000000000007</v>
      </c>
      <c r="E122" s="9">
        <v>6.24</v>
      </c>
      <c r="F122" s="10">
        <v>4.37</v>
      </c>
    </row>
    <row r="123" spans="2:6" hidden="1" x14ac:dyDescent="0.2">
      <c r="B123" s="16">
        <v>42614</v>
      </c>
      <c r="C123" s="14">
        <v>14.71</v>
      </c>
      <c r="D123" s="9">
        <v>10.35</v>
      </c>
      <c r="E123" s="9">
        <v>6.58</v>
      </c>
      <c r="F123" s="10">
        <v>4.5599999999999996</v>
      </c>
    </row>
    <row r="124" spans="2:6" hidden="1" x14ac:dyDescent="0.2">
      <c r="B124" s="16">
        <v>42644</v>
      </c>
      <c r="C124" s="14">
        <v>14.02</v>
      </c>
      <c r="D124" s="9">
        <v>9.7799999999999994</v>
      </c>
      <c r="E124" s="9">
        <v>6.47</v>
      </c>
      <c r="F124" s="10">
        <v>4.49</v>
      </c>
    </row>
    <row r="125" spans="2:6" hidden="1" x14ac:dyDescent="0.2">
      <c r="B125" s="16">
        <v>42675</v>
      </c>
      <c r="C125" s="14">
        <v>15.16</v>
      </c>
      <c r="D125" s="9">
        <v>10.62</v>
      </c>
      <c r="E125" s="9">
        <v>7.07</v>
      </c>
      <c r="F125" s="10">
        <v>4.8499999999999996</v>
      </c>
    </row>
    <row r="126" spans="2:6" hidden="1" x14ac:dyDescent="0.2">
      <c r="B126" s="16">
        <v>42705</v>
      </c>
      <c r="C126" s="14">
        <v>16.54</v>
      </c>
      <c r="D126" s="9">
        <v>11.77</v>
      </c>
      <c r="E126" s="9">
        <v>7.86</v>
      </c>
      <c r="F126" s="10">
        <v>5.43</v>
      </c>
    </row>
    <row r="127" spans="2:6" hidden="1" x14ac:dyDescent="0.2">
      <c r="B127" s="16">
        <v>42736</v>
      </c>
      <c r="C127" s="14">
        <v>18.309999999999999</v>
      </c>
      <c r="D127" s="9">
        <v>13.1</v>
      </c>
      <c r="E127" s="9">
        <v>9.01</v>
      </c>
      <c r="F127" s="10">
        <v>6.1</v>
      </c>
    </row>
    <row r="128" spans="2:6" hidden="1" x14ac:dyDescent="0.2">
      <c r="B128" s="16">
        <v>42767</v>
      </c>
      <c r="C128" s="14">
        <v>18.61</v>
      </c>
      <c r="D128" s="9">
        <v>13.71</v>
      </c>
      <c r="E128" s="9">
        <v>10.79</v>
      </c>
      <c r="F128" s="10">
        <v>7.74</v>
      </c>
    </row>
    <row r="129" spans="2:6" hidden="1" x14ac:dyDescent="0.2">
      <c r="B129" s="16">
        <v>42795</v>
      </c>
      <c r="C129" s="14">
        <v>18.23</v>
      </c>
      <c r="D129" s="9">
        <v>13.29</v>
      </c>
      <c r="E129" s="9">
        <v>10.36</v>
      </c>
      <c r="F129" s="10">
        <v>7.48</v>
      </c>
    </row>
    <row r="130" spans="2:6" hidden="1" x14ac:dyDescent="0.2">
      <c r="B130" s="16">
        <v>42826</v>
      </c>
      <c r="C130" s="14">
        <v>19.239999999999998</v>
      </c>
      <c r="D130" s="9">
        <v>13.85</v>
      </c>
      <c r="E130" s="9">
        <v>10.65</v>
      </c>
      <c r="F130" s="10">
        <v>7.69</v>
      </c>
    </row>
    <row r="131" spans="2:6" hidden="1" x14ac:dyDescent="0.2">
      <c r="B131" s="16">
        <v>42856</v>
      </c>
      <c r="C131" s="14">
        <v>18.510000000000002</v>
      </c>
      <c r="D131" s="9">
        <v>12.9</v>
      </c>
      <c r="E131" s="9">
        <v>10.24</v>
      </c>
      <c r="F131" s="10">
        <v>7.35</v>
      </c>
    </row>
    <row r="132" spans="2:6" hidden="1" x14ac:dyDescent="0.2">
      <c r="B132" s="16">
        <v>42887</v>
      </c>
      <c r="C132" s="14">
        <v>17.2</v>
      </c>
      <c r="D132" s="9">
        <v>11.99</v>
      </c>
      <c r="E132" s="9">
        <v>9.7799999999999994</v>
      </c>
      <c r="F132" s="10">
        <v>7.07</v>
      </c>
    </row>
    <row r="133" spans="2:6" hidden="1" x14ac:dyDescent="0.2">
      <c r="B133" s="16">
        <v>42917</v>
      </c>
      <c r="C133" s="14">
        <v>16.239999999999998</v>
      </c>
      <c r="D133" s="9">
        <v>11.61</v>
      </c>
      <c r="E133" s="9">
        <v>9.48</v>
      </c>
      <c r="F133" s="10">
        <v>6.98</v>
      </c>
    </row>
    <row r="134" spans="2:6" hidden="1" x14ac:dyDescent="0.2">
      <c r="B134" s="16">
        <v>42948</v>
      </c>
      <c r="C134" s="14">
        <v>15.04</v>
      </c>
      <c r="D134" s="9">
        <v>10.68</v>
      </c>
      <c r="E134" s="9">
        <v>8.15</v>
      </c>
      <c r="F134" s="10">
        <v>5.99</v>
      </c>
    </row>
    <row r="135" spans="2:6" hidden="1" x14ac:dyDescent="0.2">
      <c r="B135" s="16">
        <v>42979</v>
      </c>
      <c r="C135" s="14">
        <v>15.29</v>
      </c>
      <c r="D135" s="9">
        <v>10.62</v>
      </c>
      <c r="E135" s="9">
        <v>7.55</v>
      </c>
      <c r="F135" s="10">
        <v>5.42</v>
      </c>
    </row>
    <row r="136" spans="2:6" hidden="1" x14ac:dyDescent="0.2">
      <c r="B136" s="16">
        <v>43009</v>
      </c>
      <c r="C136" s="14">
        <v>16.97</v>
      </c>
      <c r="D136" s="9">
        <v>11.89</v>
      </c>
      <c r="E136" s="9">
        <v>8.26</v>
      </c>
      <c r="F136" s="10">
        <v>5.89</v>
      </c>
    </row>
    <row r="137" spans="2:6" hidden="1" x14ac:dyDescent="0.2">
      <c r="B137" s="16">
        <v>43040</v>
      </c>
      <c r="C137" s="14">
        <v>17.07</v>
      </c>
      <c r="D137" s="9">
        <v>12.07</v>
      </c>
      <c r="E137" s="9">
        <v>8.94</v>
      </c>
      <c r="F137" s="10">
        <v>6.47</v>
      </c>
    </row>
    <row r="138" spans="2:6" hidden="1" x14ac:dyDescent="0.2">
      <c r="B138" s="16">
        <v>43070</v>
      </c>
      <c r="C138" s="14">
        <v>18.73</v>
      </c>
      <c r="D138" s="9">
        <v>13.3</v>
      </c>
      <c r="E138" s="9">
        <v>9.3000000000000007</v>
      </c>
      <c r="F138" s="10">
        <v>6.61</v>
      </c>
    </row>
    <row r="139" spans="2:6" hidden="1" x14ac:dyDescent="0.2">
      <c r="B139" s="16">
        <v>43101</v>
      </c>
      <c r="C139" s="14">
        <v>18.32</v>
      </c>
      <c r="D139" s="9">
        <v>12.82</v>
      </c>
      <c r="E139" s="9">
        <v>9.33</v>
      </c>
      <c r="F139" s="10">
        <v>6.72</v>
      </c>
    </row>
    <row r="140" spans="2:6" hidden="1" x14ac:dyDescent="0.2">
      <c r="B140" s="16">
        <v>43132</v>
      </c>
      <c r="C140" s="14">
        <v>19.309999999999999</v>
      </c>
      <c r="D140" s="9">
        <v>12.96</v>
      </c>
      <c r="E140" s="9">
        <v>9</v>
      </c>
      <c r="F140" s="10">
        <v>6.25</v>
      </c>
    </row>
    <row r="141" spans="2:6" hidden="1" x14ac:dyDescent="0.2">
      <c r="B141" s="16">
        <v>43160</v>
      </c>
      <c r="C141" s="14">
        <v>20.420000000000002</v>
      </c>
      <c r="D141" s="9">
        <v>13.33</v>
      </c>
      <c r="E141" s="9">
        <v>9.1</v>
      </c>
      <c r="F141" s="10">
        <v>6.11</v>
      </c>
    </row>
    <row r="142" spans="2:6" hidden="1" x14ac:dyDescent="0.2">
      <c r="B142" s="16">
        <v>43191</v>
      </c>
      <c r="C142" s="14">
        <v>21.68</v>
      </c>
      <c r="D142" s="9">
        <v>14.22</v>
      </c>
      <c r="E142" s="9">
        <v>9.8699999999999992</v>
      </c>
      <c r="F142" s="10">
        <v>6.7</v>
      </c>
    </row>
    <row r="143" spans="2:6" hidden="1" x14ac:dyDescent="0.2">
      <c r="B143" s="16">
        <v>43221</v>
      </c>
      <c r="C143" s="14">
        <v>22.07</v>
      </c>
      <c r="D143" s="9">
        <v>14.7</v>
      </c>
      <c r="E143" s="9">
        <v>10.23</v>
      </c>
      <c r="F143" s="10">
        <v>7.05</v>
      </c>
    </row>
    <row r="144" spans="2:6" hidden="1" x14ac:dyDescent="0.2">
      <c r="B144" s="16">
        <v>43252</v>
      </c>
      <c r="C144" s="14">
        <v>23.71</v>
      </c>
      <c r="D144" s="9">
        <v>15.91</v>
      </c>
      <c r="E144" s="9">
        <v>11.12</v>
      </c>
      <c r="F144" s="10">
        <v>7.47</v>
      </c>
    </row>
    <row r="145" spans="2:6" hidden="1" x14ac:dyDescent="0.2">
      <c r="B145" s="16">
        <v>43282</v>
      </c>
      <c r="C145" s="14">
        <v>24.76</v>
      </c>
      <c r="D145" s="9">
        <v>16.88</v>
      </c>
      <c r="E145" s="9">
        <v>11.3</v>
      </c>
      <c r="F145" s="10">
        <v>7.53</v>
      </c>
    </row>
    <row r="146" spans="2:6" hidden="1" x14ac:dyDescent="0.2">
      <c r="B146" s="16">
        <v>43313</v>
      </c>
      <c r="C146" s="14">
        <v>23.87</v>
      </c>
      <c r="D146" s="9">
        <v>16.38</v>
      </c>
      <c r="E146" s="9">
        <v>11.3</v>
      </c>
      <c r="F146" s="10">
        <v>7.58</v>
      </c>
    </row>
    <row r="147" spans="2:6" hidden="1" x14ac:dyDescent="0.2">
      <c r="B147" s="16">
        <v>43344</v>
      </c>
      <c r="C147" s="14">
        <v>23.65</v>
      </c>
      <c r="D147" s="9">
        <v>15.77</v>
      </c>
      <c r="E147" s="9">
        <v>11.36</v>
      </c>
      <c r="F147" s="10">
        <v>7.47</v>
      </c>
    </row>
    <row r="148" spans="2:6" hidden="1" x14ac:dyDescent="0.2">
      <c r="B148" s="16">
        <v>43374</v>
      </c>
      <c r="C148" s="14">
        <v>22.97</v>
      </c>
      <c r="D148" s="9">
        <v>15.21</v>
      </c>
      <c r="E148" s="9">
        <v>11.15</v>
      </c>
      <c r="F148" s="10">
        <v>7.42</v>
      </c>
    </row>
    <row r="149" spans="2:6" hidden="1" x14ac:dyDescent="0.2">
      <c r="B149" s="16">
        <v>43405</v>
      </c>
      <c r="C149" s="14">
        <v>22.2</v>
      </c>
      <c r="D149" s="9">
        <v>14.63</v>
      </c>
      <c r="E149" s="9">
        <v>10.67</v>
      </c>
      <c r="F149" s="10">
        <v>7.1</v>
      </c>
    </row>
    <row r="150" spans="2:6" hidden="1" x14ac:dyDescent="0.2">
      <c r="B150" s="16">
        <v>43435</v>
      </c>
      <c r="C150" s="14">
        <v>21.55</v>
      </c>
      <c r="D150" s="9">
        <v>14.09</v>
      </c>
      <c r="E150" s="9">
        <v>10.5</v>
      </c>
      <c r="F150" s="10">
        <v>7.15</v>
      </c>
    </row>
    <row r="151" spans="2:6" x14ac:dyDescent="0.2">
      <c r="B151" s="16">
        <v>43466</v>
      </c>
      <c r="C151" s="14">
        <v>20.32</v>
      </c>
      <c r="D151" s="9">
        <v>13.11</v>
      </c>
      <c r="E151" s="9">
        <v>9.94</v>
      </c>
      <c r="F151" s="10">
        <v>6.83</v>
      </c>
    </row>
    <row r="152" spans="2:6" x14ac:dyDescent="0.2">
      <c r="B152" s="16">
        <v>43497</v>
      </c>
      <c r="C152" s="14">
        <v>19.510000000000002</v>
      </c>
      <c r="D152" s="9">
        <v>12.59</v>
      </c>
      <c r="E152" s="9">
        <v>9.2100000000000009</v>
      </c>
      <c r="F152" s="10">
        <v>6.21</v>
      </c>
    </row>
    <row r="153" spans="2:6" x14ac:dyDescent="0.2">
      <c r="B153" s="16">
        <v>43525</v>
      </c>
      <c r="C153" s="14">
        <v>21.32</v>
      </c>
      <c r="D153" s="9">
        <v>14.04</v>
      </c>
      <c r="E153" s="9">
        <v>9.68</v>
      </c>
      <c r="F153" s="10">
        <v>6.52</v>
      </c>
    </row>
    <row r="154" spans="2:6" x14ac:dyDescent="0.2">
      <c r="B154" s="16">
        <v>43556</v>
      </c>
      <c r="C154" s="14">
        <v>23.17</v>
      </c>
      <c r="D154" s="9">
        <v>15.09</v>
      </c>
      <c r="E154" s="9">
        <v>10.210000000000001</v>
      </c>
      <c r="F154" s="10">
        <v>6.76</v>
      </c>
    </row>
    <row r="155" spans="2:6" x14ac:dyDescent="0.2">
      <c r="B155" s="16">
        <v>43586</v>
      </c>
      <c r="C155" s="14">
        <v>23.15</v>
      </c>
      <c r="D155" s="9">
        <v>15.14</v>
      </c>
      <c r="E155" s="9">
        <v>10.36</v>
      </c>
      <c r="F155" s="10">
        <v>6.91</v>
      </c>
    </row>
    <row r="156" spans="2:6" x14ac:dyDescent="0.2">
      <c r="B156" s="16">
        <v>43617</v>
      </c>
      <c r="C156" s="14">
        <v>22.67</v>
      </c>
      <c r="D156" s="9">
        <v>14.74</v>
      </c>
      <c r="E156" s="9">
        <v>10.45</v>
      </c>
      <c r="F156" s="10">
        <v>7.02</v>
      </c>
    </row>
    <row r="157" spans="2:6" x14ac:dyDescent="0.2">
      <c r="B157" s="16">
        <v>43647</v>
      </c>
      <c r="C157" s="14">
        <v>22.36</v>
      </c>
      <c r="D157" s="9">
        <v>14.54</v>
      </c>
      <c r="E157" s="9">
        <v>10.36</v>
      </c>
      <c r="F157" s="10">
        <v>7</v>
      </c>
    </row>
    <row r="158" spans="2:6" x14ac:dyDescent="0.2">
      <c r="B158" s="16">
        <v>43678</v>
      </c>
      <c r="C158" s="14">
        <v>22.42</v>
      </c>
      <c r="D158" s="9">
        <v>14.6</v>
      </c>
      <c r="E158" s="9">
        <v>9.68</v>
      </c>
      <c r="F158" s="10">
        <v>6.36</v>
      </c>
    </row>
    <row r="159" spans="2:6" x14ac:dyDescent="0.2">
      <c r="B159" s="16">
        <v>43709</v>
      </c>
      <c r="C159" s="14">
        <v>25.17</v>
      </c>
      <c r="D159" s="9">
        <v>16.600000000000001</v>
      </c>
      <c r="E159" s="9">
        <v>9.9700000000000006</v>
      </c>
      <c r="F159" s="10">
        <v>6.33</v>
      </c>
    </row>
    <row r="160" spans="2:6" x14ac:dyDescent="0.2">
      <c r="B160" s="16">
        <v>43739</v>
      </c>
      <c r="C160" s="14">
        <v>27.81</v>
      </c>
      <c r="D160" s="9">
        <v>18.52</v>
      </c>
      <c r="E160" s="9">
        <v>10.16</v>
      </c>
      <c r="F160" s="10">
        <v>6.18</v>
      </c>
    </row>
    <row r="161" spans="2:6" x14ac:dyDescent="0.2">
      <c r="B161" s="16">
        <v>43770</v>
      </c>
      <c r="C161" s="14">
        <v>27.85</v>
      </c>
      <c r="D161" s="9">
        <v>18.66</v>
      </c>
      <c r="E161" s="9">
        <v>10.029999999999999</v>
      </c>
      <c r="F161" s="10">
        <v>6.01</v>
      </c>
    </row>
    <row r="162" spans="2:6" x14ac:dyDescent="0.2">
      <c r="B162" s="16">
        <v>43800</v>
      </c>
      <c r="C162" s="14">
        <v>24.82</v>
      </c>
      <c r="D162" s="9">
        <v>17.23</v>
      </c>
      <c r="E162" s="9">
        <v>9.4600000000000009</v>
      </c>
      <c r="F162" s="10">
        <v>5.97</v>
      </c>
    </row>
    <row r="163" spans="2:6" x14ac:dyDescent="0.2">
      <c r="B163" s="16">
        <v>43831</v>
      </c>
      <c r="C163" s="14">
        <v>22.07</v>
      </c>
      <c r="D163" s="9">
        <v>15.14</v>
      </c>
      <c r="E163" s="9">
        <v>9.09</v>
      </c>
      <c r="F163" s="10">
        <v>6</v>
      </c>
    </row>
    <row r="164" spans="2:6" x14ac:dyDescent="0.2">
      <c r="B164" s="16">
        <v>43862</v>
      </c>
      <c r="C164" s="14">
        <v>22.19</v>
      </c>
      <c r="D164" s="9">
        <v>15.21</v>
      </c>
      <c r="E164" s="9">
        <v>9.1300000000000008</v>
      </c>
      <c r="F164" s="10">
        <v>6.05</v>
      </c>
    </row>
    <row r="165" spans="2:6" x14ac:dyDescent="0.2">
      <c r="B165" s="16">
        <v>43891</v>
      </c>
      <c r="C165" s="14">
        <v>21.911000000000001</v>
      </c>
      <c r="D165" s="9">
        <v>14.462</v>
      </c>
      <c r="E165" s="9">
        <v>9.2070000000000007</v>
      </c>
      <c r="F165" s="10">
        <v>5.9379999999999997</v>
      </c>
    </row>
    <row r="166" spans="2:6" x14ac:dyDescent="0.2">
      <c r="B166" s="16">
        <v>43922</v>
      </c>
      <c r="C166" s="14">
        <v>20.74</v>
      </c>
      <c r="D166" s="9">
        <v>13.88</v>
      </c>
      <c r="E166" s="9">
        <v>9.02</v>
      </c>
      <c r="F166" s="10">
        <v>5.97</v>
      </c>
    </row>
    <row r="167" spans="2:6" x14ac:dyDescent="0.2">
      <c r="B167" s="16">
        <v>43952</v>
      </c>
      <c r="C167" s="14">
        <v>20.311</v>
      </c>
      <c r="D167" s="9">
        <v>14.022</v>
      </c>
      <c r="E167" s="9">
        <v>9.4550000000000001</v>
      </c>
      <c r="F167" s="10">
        <v>6.5149999999999997</v>
      </c>
    </row>
    <row r="168" spans="2:6" x14ac:dyDescent="0.2">
      <c r="B168" s="16">
        <v>43983</v>
      </c>
      <c r="C168" s="14">
        <v>21.105</v>
      </c>
      <c r="D168" s="9">
        <v>14.606999999999999</v>
      </c>
      <c r="E168" s="9">
        <v>9.5540000000000003</v>
      </c>
      <c r="F168" s="10">
        <v>6.524</v>
      </c>
    </row>
    <row r="169" spans="2:6" x14ac:dyDescent="0.2">
      <c r="B169" s="16">
        <v>44013</v>
      </c>
      <c r="C169" s="14">
        <v>20.18</v>
      </c>
      <c r="D169" s="9">
        <v>14.24</v>
      </c>
      <c r="E169" s="9">
        <v>9.15</v>
      </c>
      <c r="F169" s="10">
        <v>6.27</v>
      </c>
    </row>
    <row r="170" spans="2:6" x14ac:dyDescent="0.2">
      <c r="B170" s="16">
        <v>44044</v>
      </c>
      <c r="C170" s="14">
        <v>19.931999999999999</v>
      </c>
      <c r="D170" s="9">
        <v>14.286</v>
      </c>
      <c r="E170" s="9">
        <v>8.9390000000000001</v>
      </c>
      <c r="F170" s="10">
        <v>6.0990000000000002</v>
      </c>
    </row>
    <row r="171" spans="2:6" x14ac:dyDescent="0.2">
      <c r="B171" s="16">
        <v>44075</v>
      </c>
      <c r="C171" s="14">
        <v>19.681999999999999</v>
      </c>
      <c r="D171" s="9">
        <v>14.092000000000001</v>
      </c>
      <c r="E171" s="9">
        <v>8.5090000000000003</v>
      </c>
      <c r="F171" s="10">
        <v>5.7370000000000001</v>
      </c>
    </row>
    <row r="172" spans="2:6" x14ac:dyDescent="0.2">
      <c r="B172" s="16">
        <v>44105</v>
      </c>
      <c r="C172" s="14">
        <v>21.4</v>
      </c>
      <c r="D172" s="9">
        <v>15.147</v>
      </c>
      <c r="E172" s="9">
        <v>8.8919999999999995</v>
      </c>
      <c r="F172" s="10">
        <v>5.8879999999999999</v>
      </c>
    </row>
    <row r="173" spans="2:6" x14ac:dyDescent="0.2">
      <c r="B173" s="16">
        <v>44136</v>
      </c>
      <c r="C173" s="14">
        <v>21.582000000000001</v>
      </c>
      <c r="D173" s="9">
        <v>15.177</v>
      </c>
      <c r="E173" s="9">
        <v>9.0619999999999994</v>
      </c>
      <c r="F173" s="10">
        <v>6.0110000000000001</v>
      </c>
    </row>
    <row r="174" spans="2:6" x14ac:dyDescent="0.2">
      <c r="B174" s="16">
        <v>44166</v>
      </c>
      <c r="C174" s="14">
        <v>22.402000000000001</v>
      </c>
      <c r="D174" s="9">
        <v>15.617000000000001</v>
      </c>
      <c r="E174" s="9">
        <v>9.1150000000000002</v>
      </c>
      <c r="F174" s="10">
        <v>5.9450000000000003</v>
      </c>
    </row>
    <row r="175" spans="2:6" x14ac:dyDescent="0.2">
      <c r="B175" s="16">
        <v>44197</v>
      </c>
      <c r="C175" s="14">
        <v>23.183</v>
      </c>
      <c r="D175" s="9">
        <v>16.279</v>
      </c>
      <c r="E175" s="9">
        <v>9.5239999999999991</v>
      </c>
      <c r="F175" s="10">
        <v>6.3339999999999996</v>
      </c>
    </row>
    <row r="176" spans="2:6" x14ac:dyDescent="0.2">
      <c r="B176" s="16">
        <v>44228</v>
      </c>
      <c r="C176" s="14">
        <v>24.425000000000001</v>
      </c>
      <c r="D176" s="9">
        <v>17.353999999999999</v>
      </c>
      <c r="E176" s="9">
        <v>10.488</v>
      </c>
      <c r="F176" s="10">
        <v>7.077</v>
      </c>
    </row>
    <row r="177" spans="2:6" x14ac:dyDescent="0.2">
      <c r="B177" s="16">
        <v>44256</v>
      </c>
      <c r="C177" s="14">
        <v>26.469000000000001</v>
      </c>
      <c r="D177" s="9">
        <v>18.690000000000001</v>
      </c>
      <c r="E177" s="9">
        <v>11.679</v>
      </c>
      <c r="F177" s="10">
        <v>7.6559999999999997</v>
      </c>
    </row>
    <row r="178" spans="2:6" x14ac:dyDescent="0.2">
      <c r="B178" s="16">
        <v>44287</v>
      </c>
      <c r="C178" s="14">
        <v>26.841999999999999</v>
      </c>
      <c r="D178" s="9">
        <v>18.765999999999998</v>
      </c>
      <c r="E178" s="9">
        <v>12.443</v>
      </c>
      <c r="F178" s="10">
        <v>8.3360000000000003</v>
      </c>
    </row>
    <row r="179" spans="2:6" x14ac:dyDescent="0.2">
      <c r="B179" s="16">
        <v>44317</v>
      </c>
      <c r="C179" s="14">
        <v>25.936</v>
      </c>
      <c r="D179" s="9">
        <v>18.21</v>
      </c>
      <c r="E179" s="9">
        <v>12.499000000000001</v>
      </c>
      <c r="F179" s="10">
        <v>8.3729999999999993</v>
      </c>
    </row>
    <row r="180" spans="2:6" x14ac:dyDescent="0.2">
      <c r="B180" s="16">
        <v>44348</v>
      </c>
      <c r="C180" s="14">
        <v>26.983000000000001</v>
      </c>
      <c r="D180" s="9">
        <v>18.811</v>
      </c>
      <c r="E180" s="9">
        <v>12.71</v>
      </c>
      <c r="F180" s="10">
        <v>8.4730000000000008</v>
      </c>
    </row>
    <row r="181" spans="2:6" x14ac:dyDescent="0.2">
      <c r="B181" s="16">
        <v>44378</v>
      </c>
      <c r="C181" s="14">
        <v>29.341999999999999</v>
      </c>
      <c r="D181" s="9">
        <v>19.225999999999999</v>
      </c>
      <c r="E181" s="9">
        <v>13.458</v>
      </c>
      <c r="F181" s="10">
        <v>8.6920000000000002</v>
      </c>
    </row>
    <row r="182" spans="2:6" x14ac:dyDescent="0.2">
      <c r="B182" s="16">
        <v>44409</v>
      </c>
      <c r="C182" s="14">
        <v>32.47</v>
      </c>
      <c r="D182" s="9">
        <v>20.6</v>
      </c>
      <c r="E182" s="9">
        <v>14.57</v>
      </c>
      <c r="F182" s="10">
        <v>9.1300000000000008</v>
      </c>
    </row>
    <row r="183" spans="2:6" x14ac:dyDescent="0.2">
      <c r="B183" s="16">
        <v>44440</v>
      </c>
      <c r="C183" s="14">
        <v>34.198</v>
      </c>
      <c r="D183" s="9">
        <v>22.11</v>
      </c>
      <c r="E183" s="9">
        <v>15.843</v>
      </c>
      <c r="F183" s="10">
        <v>9.7720000000000002</v>
      </c>
    </row>
    <row r="184" spans="2:6" x14ac:dyDescent="0.2">
      <c r="B184" s="16">
        <v>44470</v>
      </c>
      <c r="C184" s="14">
        <v>34.920999999999999</v>
      </c>
      <c r="D184" s="9">
        <v>22.349</v>
      </c>
      <c r="E184" s="9">
        <v>16.463000000000001</v>
      </c>
      <c r="F184" s="10">
        <v>9.8350000000000009</v>
      </c>
    </row>
    <row r="185" spans="2:6" x14ac:dyDescent="0.2">
      <c r="B185" s="16">
        <v>44501</v>
      </c>
      <c r="C185" s="14">
        <v>34.268999999999998</v>
      </c>
      <c r="D185" s="9">
        <v>22.154</v>
      </c>
      <c r="E185" s="9">
        <v>16.96</v>
      </c>
      <c r="F185" s="10">
        <v>9.9320000000000004</v>
      </c>
    </row>
  </sheetData>
  <phoneticPr fontId="3" type="noConversion"/>
  <pageMargins left="0.75" right="0.75" top="1" bottom="1" header="0.5" footer="0.5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R185"/>
  <sheetViews>
    <sheetView showGridLines="0" topLeftCell="B1" workbookViewId="0">
      <selection activeCell="V151" sqref="V151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11</v>
      </c>
      <c r="E1" s="17" t="s">
        <v>4</v>
      </c>
      <c r="F1" s="3">
        <f>[1]!Giltig.From.</f>
        <v>20211001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3" t="s">
        <v>7</v>
      </c>
      <c r="C3" s="35">
        <f>Grundpris_SEK!C3+Legeringstilägg_SEK!C3</f>
        <v>108.16900000000001</v>
      </c>
      <c r="D3" s="35">
        <f>Grundpris_SEK!D3+Legeringstilägg_SEK!D3</f>
        <v>86.953999999999994</v>
      </c>
      <c r="E3" s="35">
        <f>Grundpris_SEK!E3+Legeringstilägg_SEK!E3</f>
        <v>102.06</v>
      </c>
      <c r="F3" s="35">
        <f>Grundpris_SEK!F3+Legeringstilägg_SEK!F3</f>
        <v>75.332000000000008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s="1" t="s">
        <v>6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3">
        <f>Grundpris_SEK!C7+Legeringstilägg_SEK!C7</f>
        <v>72.805748031496066</v>
      </c>
      <c r="D7" s="11">
        <f>Grundpris_SEK!D7+Legeringstilägg_SEK!D7</f>
        <v>50.287099236641218</v>
      </c>
      <c r="E7" s="11"/>
      <c r="F7" s="12">
        <f>Grundpris_SEK!F7+Legeringstilägg_SEK!F7</f>
        <v>33.417394859154932</v>
      </c>
    </row>
    <row r="8" spans="2:18" hidden="1" x14ac:dyDescent="0.2">
      <c r="B8" s="16">
        <v>39114</v>
      </c>
      <c r="C8" s="14">
        <f>Grundpris_SEK!C8+Legeringstilägg_SEK!C8</f>
        <v>72.395748031496069</v>
      </c>
      <c r="D8" s="9">
        <f>Grundpris_SEK!D8+Legeringstilägg_SEK!D8</f>
        <v>50.167099236641221</v>
      </c>
      <c r="E8" s="9"/>
      <c r="F8" s="10">
        <f>Grundpris_SEK!F8+Legeringstilägg_SEK!F8</f>
        <v>33.387394859154931</v>
      </c>
    </row>
    <row r="9" spans="2:18" hidden="1" x14ac:dyDescent="0.2">
      <c r="B9" s="16">
        <v>39142</v>
      </c>
      <c r="C9" s="14">
        <f>Grundpris_SEK!C9+Legeringstilägg_SEK!C9</f>
        <v>72.92338582677165</v>
      </c>
      <c r="D9" s="9">
        <f>Grundpris_SEK!D9+Legeringstilägg_SEK!D9</f>
        <v>50.44066157760814</v>
      </c>
      <c r="E9" s="9"/>
      <c r="F9" s="10">
        <f>Grundpris_SEK!F9+Legeringstilägg_SEK!F9</f>
        <v>32.168944154929576</v>
      </c>
    </row>
    <row r="10" spans="2:18" hidden="1" x14ac:dyDescent="0.2">
      <c r="B10" s="16">
        <v>39173</v>
      </c>
      <c r="C10" s="14">
        <f>Grundpris_SEK!C10+Legeringstilägg_SEK!C10</f>
        <v>76.0984251968504</v>
      </c>
      <c r="D10" s="9">
        <f>Grundpris_SEK!D10+Legeringstilägg_SEK!D10</f>
        <v>52.292697201017809</v>
      </c>
      <c r="E10" s="9"/>
      <c r="F10" s="10">
        <f>Grundpris_SEK!F10+Legeringstilägg_SEK!F10</f>
        <v>31.606972323943666</v>
      </c>
    </row>
    <row r="11" spans="2:18" hidden="1" x14ac:dyDescent="0.2">
      <c r="B11" s="16">
        <v>39203</v>
      </c>
      <c r="C11" s="14">
        <f>Grundpris_SEK!C11+Legeringstilägg_SEK!C11</f>
        <v>80.288582677165351</v>
      </c>
      <c r="D11" s="9">
        <f>Grundpris_SEK!D11+Legeringstilägg_SEK!D11</f>
        <v>53.947175572519086</v>
      </c>
      <c r="E11" s="9"/>
      <c r="F11" s="10">
        <f>Grundpris_SEK!F11+Legeringstilägg_SEK!F11</f>
        <v>30.200634295774648</v>
      </c>
    </row>
    <row r="12" spans="2:18" hidden="1" x14ac:dyDescent="0.2">
      <c r="B12" s="16">
        <v>39234</v>
      </c>
      <c r="C12" s="14">
        <f>Grundpris_SEK!C12+Legeringstilägg_SEK!C12</f>
        <v>81.741889763779525</v>
      </c>
      <c r="D12" s="9">
        <f>Grundpris_SEK!D12+Legeringstilägg_SEK!D12</f>
        <v>54.255114503816799</v>
      </c>
      <c r="E12" s="9"/>
      <c r="F12" s="10">
        <f>Grundpris_SEK!F12+Legeringstilägg_SEK!F12</f>
        <v>28.224718802816902</v>
      </c>
    </row>
    <row r="13" spans="2:18" hidden="1" x14ac:dyDescent="0.2">
      <c r="B13" s="16">
        <v>39264</v>
      </c>
      <c r="C13" s="14">
        <f>Grundpris_SEK!C13+Legeringstilägg_SEK!C13</f>
        <v>81.737086614173222</v>
      </c>
      <c r="D13" s="9">
        <f>Grundpris_SEK!D13+Legeringstilägg_SEK!D13</f>
        <v>54.120203562340961</v>
      </c>
      <c r="E13" s="9"/>
      <c r="F13" s="10">
        <f>Grundpris_SEK!F13+Legeringstilägg_SEK!F13</f>
        <v>27.65274697183099</v>
      </c>
    </row>
    <row r="14" spans="2:18" hidden="1" x14ac:dyDescent="0.2">
      <c r="B14" s="16">
        <v>39295</v>
      </c>
      <c r="C14" s="14">
        <f>Grundpris_SEK!C14+Legeringstilägg_SEK!C14</f>
        <v>79.017086614173223</v>
      </c>
      <c r="D14" s="9">
        <f>Grundpris_SEK!D14+Legeringstilägg_SEK!D14</f>
        <v>51.810203562340966</v>
      </c>
      <c r="E14" s="9"/>
      <c r="F14" s="10">
        <f>Grundpris_SEK!F14+Legeringstilägg_SEK!F14</f>
        <v>27.692746971830989</v>
      </c>
    </row>
    <row r="15" spans="2:18" hidden="1" x14ac:dyDescent="0.2">
      <c r="B15" s="16">
        <v>39326</v>
      </c>
      <c r="C15" s="14">
        <f>Grundpris_SEK!C15+Legeringstilägg_SEK!C15</f>
        <v>69.177322834645665</v>
      </c>
      <c r="D15" s="9">
        <f>Grundpris_SEK!D15+Legeringstilägg_SEK!D15</f>
        <v>44.316310432569978</v>
      </c>
      <c r="E15" s="9"/>
      <c r="F15" s="10">
        <f>Grundpris_SEK!F15+Legeringstilägg_SEK!F15</f>
        <v>27.872746971830988</v>
      </c>
    </row>
    <row r="16" spans="2:18" hidden="1" x14ac:dyDescent="0.2">
      <c r="B16" s="16">
        <v>39356</v>
      </c>
      <c r="C16" s="14">
        <f>Grundpris_SEK!C16+Legeringstilägg_SEK!C16</f>
        <v>62.967322834645664</v>
      </c>
      <c r="D16" s="9">
        <f>Grundpris_SEK!D16+Legeringstilägg_SEK!D16</f>
        <v>39.936310432569975</v>
      </c>
      <c r="E16" s="9"/>
      <c r="F16" s="10">
        <f>Grundpris_SEK!F16+Legeringstilägg_SEK!F16</f>
        <v>28.032746971830989</v>
      </c>
    </row>
    <row r="17" spans="2:6" hidden="1" x14ac:dyDescent="0.2">
      <c r="B17" s="16">
        <v>39387</v>
      </c>
      <c r="C17" s="14">
        <f>Grundpris_SEK!C17+Legeringstilägg_SEK!C17</f>
        <v>61.877244094488191</v>
      </c>
      <c r="D17" s="9">
        <f>Grundpris_SEK!D17+Legeringstilägg_SEK!D17</f>
        <v>39.20427480916031</v>
      </c>
      <c r="E17" s="9"/>
      <c r="F17" s="10">
        <f>Grundpris_SEK!F17+Legeringstilägg_SEK!F17</f>
        <v>28.474718802816902</v>
      </c>
    </row>
    <row r="18" spans="2:6" hidden="1" x14ac:dyDescent="0.2">
      <c r="B18" s="16">
        <v>39417</v>
      </c>
      <c r="C18" s="14">
        <f>Grundpris_SEK!C18+Legeringstilägg_SEK!C18</f>
        <v>62.137244094488196</v>
      </c>
      <c r="D18" s="9">
        <f>Grundpris_SEK!D18+Legeringstilägg_SEK!D18</f>
        <v>39.63427480916031</v>
      </c>
      <c r="E18" s="9"/>
      <c r="F18" s="10">
        <f>Grundpris_SEK!F18+Legeringstilägg_SEK!F18</f>
        <v>28.474718802816902</v>
      </c>
    </row>
    <row r="19" spans="2:6" hidden="1" x14ac:dyDescent="0.2">
      <c r="B19" s="16">
        <v>39448</v>
      </c>
      <c r="C19" s="14">
        <f>Grundpris_SEK!C19+Legeringstilägg_SEK!C19</f>
        <v>59.672125984251963</v>
      </c>
      <c r="D19" s="9">
        <f>Grundpris_SEK!D19+Legeringstilägg_SEK!D19</f>
        <v>38.111221374045805</v>
      </c>
      <c r="E19" s="9">
        <f>Grundpris_SEK!E19+Legeringstilägg_SEK!E19</f>
        <v>60.107377049180336</v>
      </c>
      <c r="F19" s="10">
        <f>Grundpris_SEK!F19+Legeringstilägg_SEK!F19</f>
        <v>29.311197676056342</v>
      </c>
    </row>
    <row r="20" spans="2:6" hidden="1" x14ac:dyDescent="0.2">
      <c r="B20" s="16">
        <v>39479</v>
      </c>
      <c r="C20" s="14">
        <f>Grundpris_SEK!C20+Legeringstilägg_SEK!C20</f>
        <v>62.026535433070862</v>
      </c>
      <c r="D20" s="9">
        <f>Grundpris_SEK!D20+Legeringstilägg_SEK!D20</f>
        <v>39.768982188295162</v>
      </c>
      <c r="E20" s="9">
        <f>Grundpris_SEK!E20+Legeringstilägg_SEK!E20</f>
        <v>60.747377049180336</v>
      </c>
      <c r="F20" s="10">
        <f>Grundpris_SEK!F20+Legeringstilägg_SEK!F20</f>
        <v>29.451197676056342</v>
      </c>
    </row>
    <row r="21" spans="2:6" hidden="1" x14ac:dyDescent="0.2">
      <c r="B21" s="16">
        <v>39508</v>
      </c>
      <c r="C21" s="14">
        <f>Grundpris_SEK!C21+Legeringstilägg_SEK!C21</f>
        <v>63.067401574803149</v>
      </c>
      <c r="D21" s="9">
        <f>Grundpris_SEK!D21+Legeringstilägg_SEK!D21</f>
        <v>40.745419847328243</v>
      </c>
      <c r="E21" s="9">
        <f>Grundpris_SEK!E21+Legeringstilägg_SEK!E21</f>
        <v>60.957377049180337</v>
      </c>
      <c r="F21" s="10">
        <f>Grundpris_SEK!F33+Legeringstilägg_SEK!F21</f>
        <v>31.085752535211274</v>
      </c>
    </row>
    <row r="22" spans="2:6" hidden="1" x14ac:dyDescent="0.2">
      <c r="B22" s="16">
        <v>39539</v>
      </c>
      <c r="C22" s="14">
        <f>Grundpris_SEK!C22+Legeringstilägg_SEK!C22</f>
        <v>66.185511811023616</v>
      </c>
      <c r="D22" s="9">
        <f>Grundpris_SEK!D22+Legeringstilägg_SEK!D22</f>
        <v>43.525954198473286</v>
      </c>
      <c r="E22" s="9">
        <f>Grundpris_SEK!E22+Legeringstilägg_SEK!E22</f>
        <v>60.957377049180337</v>
      </c>
      <c r="F22" s="10">
        <f>Grundpris_SEK!F22+Legeringstilägg_SEK!F22</f>
        <v>29.821197676056343</v>
      </c>
    </row>
    <row r="23" spans="2:6" hidden="1" x14ac:dyDescent="0.2">
      <c r="B23" s="16">
        <v>39569</v>
      </c>
      <c r="C23" s="14">
        <f>Grundpris_SEK!C23+Legeringstilägg_SEK!C23</f>
        <v>68.691811023622051</v>
      </c>
      <c r="D23" s="9">
        <f>Grundpris_SEK!D23+Legeringstilägg_SEK!D23</f>
        <v>46.531272264631042</v>
      </c>
      <c r="E23" s="9">
        <f>Grundpris_SEK!E23+Legeringstilägg_SEK!E23</f>
        <v>62.887377049180337</v>
      </c>
      <c r="F23" s="10">
        <f>Grundpris_SEK!F23+Legeringstilägg_SEK!F23</f>
        <v>32.183169507042258</v>
      </c>
    </row>
    <row r="24" spans="2:6" hidden="1" x14ac:dyDescent="0.2">
      <c r="B24" s="16">
        <v>39600</v>
      </c>
      <c r="C24" s="14">
        <f>Grundpris_SEK!C24+Legeringstilägg_SEK!C24</f>
        <v>67.931811023622046</v>
      </c>
      <c r="D24" s="9">
        <f>Grundpris_SEK!D24+Legeringstilägg_SEK!D24</f>
        <v>46.211272264631049</v>
      </c>
      <c r="E24" s="9">
        <f>Grundpris_SEK!E24+Legeringstilägg_SEK!E24</f>
        <v>63.207377049180337</v>
      </c>
      <c r="F24" s="10">
        <f>Grundpris_SEK!F24+Legeringstilägg_SEK!F24</f>
        <v>32.933169507042258</v>
      </c>
    </row>
    <row r="25" spans="2:6" hidden="1" x14ac:dyDescent="0.2">
      <c r="B25" s="16">
        <v>39630</v>
      </c>
      <c r="C25" s="14">
        <f>Grundpris_SEK!C25+Legeringstilägg_SEK!C25</f>
        <v>63.492047244094479</v>
      </c>
      <c r="D25" s="9">
        <f>Grundpris_SEK!D25+Legeringstilägg_SEK!D25</f>
        <v>42.846157760814251</v>
      </c>
      <c r="E25" s="9">
        <f>Grundpris_SEK!E25+Legeringstilägg_SEK!E25</f>
        <v>69.281639344262302</v>
      </c>
      <c r="F25" s="10">
        <f>Grundpris_SEK!F25+Legeringstilägg_SEK!F25</f>
        <v>33.443169507042256</v>
      </c>
    </row>
    <row r="26" spans="2:6" hidden="1" x14ac:dyDescent="0.2">
      <c r="B26" s="16">
        <v>39661</v>
      </c>
      <c r="C26" s="14">
        <f>Grundpris_SEK!C26+Legeringstilägg_SEK!C26</f>
        <v>62.52204724409448</v>
      </c>
      <c r="D26" s="9">
        <f>Grundpris_SEK!D26+Legeringstilägg_SEK!D26</f>
        <v>42.246157760814249</v>
      </c>
      <c r="E26" s="9">
        <f>Grundpris_SEK!E26+Legeringstilägg_SEK!E26</f>
        <v>65.479508196721326</v>
      </c>
      <c r="F26" s="10">
        <f>Grundpris_SEK!F26+Legeringstilägg_SEK!F26</f>
        <v>33.78316950704226</v>
      </c>
    </row>
    <row r="27" spans="2:6" hidden="1" x14ac:dyDescent="0.2">
      <c r="B27" s="16">
        <v>39692</v>
      </c>
      <c r="C27" s="14">
        <f>Grundpris_SEK!C27+Legeringstilägg_SEK!C27</f>
        <v>59.539291338582672</v>
      </c>
      <c r="D27" s="9">
        <f>Grundpris_SEK!D27+Legeringstilägg_SEK!D27</f>
        <v>38.983689567430027</v>
      </c>
      <c r="E27" s="9">
        <f>Grundpris_SEK!E27+Legeringstilägg_SEK!E27</f>
        <v>65.489508196721317</v>
      </c>
      <c r="F27" s="10">
        <f>Grundpris_SEK!F27+Legeringstilägg_SEK!F27</f>
        <v>34.083169507042257</v>
      </c>
    </row>
    <row r="28" spans="2:6" hidden="1" x14ac:dyDescent="0.2">
      <c r="B28" s="16">
        <v>39722</v>
      </c>
      <c r="C28" s="14">
        <f>Grundpris_SEK!C28+Legeringstilägg_SEK!C28</f>
        <v>61.609291338582679</v>
      </c>
      <c r="D28" s="9">
        <f>Grundpris_SEK!D28+Legeringstilägg_SEK!D28</f>
        <v>40.003689567430023</v>
      </c>
      <c r="E28" s="9">
        <f>Grundpris_SEK!E28+Legeringstilägg_SEK!E28</f>
        <v>61.477704918032799</v>
      </c>
      <c r="F28" s="10">
        <f>Grundpris_SEK!F28+Legeringstilägg_SEK!F28</f>
        <v>34.019239507042265</v>
      </c>
    </row>
    <row r="29" spans="2:6" hidden="1" x14ac:dyDescent="0.2">
      <c r="B29" s="16">
        <v>39753</v>
      </c>
      <c r="C29" s="14">
        <f>Grundpris_SEK!C29+Legeringstilägg_SEK!C29</f>
        <v>57.679291338582672</v>
      </c>
      <c r="D29" s="9">
        <f>Grundpris_SEK!D29+Legeringstilägg_SEK!D29</f>
        <v>37.163689567430026</v>
      </c>
      <c r="E29" s="9">
        <f>Grundpris_SEK!E29+Legeringstilägg_SEK!E29</f>
        <v>60.567704918032796</v>
      </c>
      <c r="F29" s="10">
        <f>Grundpris_SEK!F29+Legeringstilägg_SEK!F29</f>
        <v>32.555528309859156</v>
      </c>
    </row>
    <row r="30" spans="2:6" hidden="1" x14ac:dyDescent="0.2">
      <c r="B30" s="16">
        <v>39783</v>
      </c>
      <c r="C30" s="14">
        <f>Grundpris_SEK!C30+Legeringstilägg_SEK!C30</f>
        <v>50.523385826771651</v>
      </c>
      <c r="D30" s="9">
        <f>Grundpris_SEK!D30+Legeringstilägg_SEK!D30</f>
        <v>35.396132315521626</v>
      </c>
      <c r="E30" s="9">
        <f>Grundpris_SEK!E30+Legeringstilägg_SEK!E30</f>
        <v>57.838852459016394</v>
      </c>
      <c r="F30" s="10">
        <f>Grundpris_SEK!F30+Legeringstilägg_SEK!F30</f>
        <v>32.341598309859158</v>
      </c>
    </row>
    <row r="31" spans="2:6" hidden="1" x14ac:dyDescent="0.2">
      <c r="B31" s="16">
        <v>39814</v>
      </c>
      <c r="C31" s="14">
        <f>Grundpris_SEK!C31+Legeringstilägg_SEK!C31</f>
        <v>47.203385826771651</v>
      </c>
      <c r="D31" s="9">
        <f>Grundpris_SEK!D31+Legeringstilägg_SEK!D31</f>
        <v>34.416132315521629</v>
      </c>
      <c r="E31" s="9">
        <f>Grundpris_SEK!E31+Legeringstilägg_SEK!E31</f>
        <v>59.397704918032801</v>
      </c>
      <c r="F31" s="10">
        <f>Grundpris_SEK!F31+Legeringstilägg_SEK!F31</f>
        <v>32.359633309859163</v>
      </c>
    </row>
    <row r="32" spans="2:6" hidden="1" x14ac:dyDescent="0.2">
      <c r="B32" s="16">
        <v>39845</v>
      </c>
      <c r="C32" s="14">
        <f>Grundpris_SEK!C32+Legeringstilägg_SEK!C32</f>
        <v>47.801889763779528</v>
      </c>
      <c r="D32" s="9">
        <f>Grundpris_SEK!D32+Legeringstilägg_SEK!D32</f>
        <v>33.919796437659031</v>
      </c>
      <c r="E32" s="9">
        <f>Grundpris_SEK!E32+Legeringstilägg_SEK!E32</f>
        <v>54.031311475409844</v>
      </c>
      <c r="F32" s="10">
        <f>Grundpris_SEK!F32+Legeringstilägg_SEK!F32</f>
        <v>32.166485492957747</v>
      </c>
    </row>
    <row r="33" spans="2:6" hidden="1" x14ac:dyDescent="0.2">
      <c r="B33" s="16">
        <v>39873</v>
      </c>
      <c r="C33" s="14">
        <f>Grundpris_SEK!C33+Legeringstilägg_SEK!C33</f>
        <v>45.365826771653545</v>
      </c>
      <c r="D33" s="9">
        <f>Grundpris_SEK!D33+Legeringstilägg_SEK!D33</f>
        <v>31.657760814249361</v>
      </c>
      <c r="E33" s="9">
        <f>Grundpris_SEK!E33+Legeringstilägg_SEK!E33</f>
        <v>50.05016393442623</v>
      </c>
      <c r="F33" s="10">
        <f>Grundpris_SEK!F33+Legeringstilägg_SEK!F33</f>
        <v>31.185752535211272</v>
      </c>
    </row>
    <row r="34" spans="2:6" hidden="1" x14ac:dyDescent="0.2">
      <c r="B34" s="16">
        <v>39904</v>
      </c>
      <c r="C34" s="14">
        <f>Grundpris_SEK!C34+Legeringstilägg_SEK!C34</f>
        <v>45.43070866141732</v>
      </c>
      <c r="D34" s="9">
        <f>Grundpris_SEK!D34+Legeringstilägg_SEK!D34</f>
        <v>31.954707379134859</v>
      </c>
      <c r="E34" s="9">
        <f>Grundpris_SEK!E34+Legeringstilägg_SEK!E34</f>
        <v>49.631967213114763</v>
      </c>
      <c r="F34" s="10">
        <f>Grundpris_SEK!F34+Legeringstilägg_SEK!F34</f>
        <v>29.755738873239437</v>
      </c>
    </row>
    <row r="35" spans="2:6" hidden="1" x14ac:dyDescent="0.2">
      <c r="B35" s="16">
        <v>39934</v>
      </c>
      <c r="C35" s="14">
        <f>Grundpris_SEK!C35+Legeringstilägg_SEK!C35</f>
        <v>44.974645669291334</v>
      </c>
      <c r="D35" s="9">
        <f>Grundpris_SEK!D35+Legeringstilägg_SEK!D35</f>
        <v>31.803078880407124</v>
      </c>
      <c r="E35" s="9">
        <f>Grundpris_SEK!E35+Legeringstilägg_SEK!E35</f>
        <v>48.651967213114766</v>
      </c>
      <c r="F35" s="10">
        <f>Grundpris_SEK!F35+Legeringstilägg_SEK!F35</f>
        <v>28.588874999999998</v>
      </c>
    </row>
    <row r="36" spans="2:6" hidden="1" x14ac:dyDescent="0.2">
      <c r="B36" s="16">
        <v>39965</v>
      </c>
      <c r="C36" s="14">
        <f>Grundpris_SEK!C36+Legeringstilägg_SEK!C36</f>
        <v>46.651574803149607</v>
      </c>
      <c r="D36" s="9">
        <f>Grundpris_SEK!D36+Legeringstilägg_SEK!D36</f>
        <v>32.951043256997451</v>
      </c>
      <c r="E36" s="9">
        <f>Grundpris_SEK!E36+Legeringstilägg_SEK!E36</f>
        <v>48.43196721311476</v>
      </c>
      <c r="F36" s="10">
        <f>Grundpris_SEK!F36+Legeringstilägg_SEK!F36</f>
        <v>28.641412500000001</v>
      </c>
    </row>
    <row r="37" spans="2:6" hidden="1" x14ac:dyDescent="0.2">
      <c r="B37" s="16">
        <v>39995</v>
      </c>
      <c r="C37" s="14">
        <f>Grundpris_SEK!C37+Legeringstilägg_SEK!C37</f>
        <v>50.746299212598423</v>
      </c>
      <c r="D37" s="9">
        <f>Grundpris_SEK!D37+Legeringstilägg_SEK!D37</f>
        <v>36.253918575063615</v>
      </c>
      <c r="E37" s="9">
        <f>Grundpris_SEK!E37+Legeringstilägg_SEK!E37</f>
        <v>48.591967213114764</v>
      </c>
      <c r="F37" s="10">
        <f>Grundpris_SEK!F37+Legeringstilägg_SEK!F37</f>
        <v>31.133762500000003</v>
      </c>
    </row>
    <row r="38" spans="2:6" hidden="1" x14ac:dyDescent="0.2">
      <c r="B38" s="16">
        <v>40026</v>
      </c>
      <c r="C38" s="14">
        <f>Grundpris_SEK!C38+Legeringstilägg_SEK!C38</f>
        <v>54.972047244094483</v>
      </c>
      <c r="D38" s="9">
        <f>Grundpris_SEK!D38+Legeringstilägg_SEK!D38</f>
        <v>39.517201017811701</v>
      </c>
      <c r="E38" s="9">
        <f>Grundpris_SEK!E38+Legeringstilägg_SEK!E38</f>
        <v>49.271967213114763</v>
      </c>
      <c r="F38" s="10">
        <f>Grundpris_SEK!F38+Legeringstilägg_SEK!F38</f>
        <v>30.3674</v>
      </c>
    </row>
    <row r="39" spans="2:6" hidden="1" x14ac:dyDescent="0.2">
      <c r="B39" s="16">
        <v>40057</v>
      </c>
      <c r="C39" s="14">
        <f>Grundpris_SEK!C39+Legeringstilägg_SEK!C39</f>
        <v>58.742047244094479</v>
      </c>
      <c r="D39" s="9">
        <f>Grundpris_SEK!D39+Legeringstilägg_SEK!D39</f>
        <v>41.117201017811702</v>
      </c>
      <c r="E39" s="9">
        <f>Grundpris_SEK!E39+Legeringstilägg_SEK!E39</f>
        <v>49.861967213114767</v>
      </c>
      <c r="F39" s="10">
        <f>Grundpris_SEK!F39+Legeringstilägg_SEK!F39</f>
        <v>30.8874</v>
      </c>
    </row>
    <row r="40" spans="2:6" hidden="1" x14ac:dyDescent="0.2">
      <c r="B40" s="16">
        <v>40087</v>
      </c>
      <c r="C40" s="14">
        <f>Grundpris_SEK!C40+Legeringstilägg_SEK!C40</f>
        <v>57.625984251968504</v>
      </c>
      <c r="D40" s="9">
        <f>Grundpris_SEK!D40+Legeringstilägg_SEK!D40</f>
        <v>41.085572519083968</v>
      </c>
      <c r="E40" s="9">
        <f>Grundpris_SEK!E40+Legeringstilägg_SEK!E40</f>
        <v>52.766885245901641</v>
      </c>
      <c r="F40" s="10">
        <f>Grundpris_SEK!F40+Legeringstilägg_SEK!F40</f>
        <v>30.806687500000002</v>
      </c>
    </row>
    <row r="41" spans="2:6" hidden="1" x14ac:dyDescent="0.2">
      <c r="B41" s="16">
        <v>40118</v>
      </c>
      <c r="C41" s="14">
        <f>Grundpris_SEK!C41+Legeringstilägg_SEK!C41</f>
        <v>56.845984251968503</v>
      </c>
      <c r="D41" s="9">
        <f>Grundpris_SEK!D41+Legeringstilägg_SEK!D41</f>
        <v>41.155572519083968</v>
      </c>
      <c r="E41" s="9">
        <f>Grundpris_SEK!E41+Legeringstilägg_SEK!E41</f>
        <v>53.086885245901641</v>
      </c>
      <c r="F41" s="10">
        <f>Grundpris_SEK!F41+Legeringstilägg_SEK!F41</f>
        <v>31.056687500000002</v>
      </c>
    </row>
    <row r="42" spans="2:6" hidden="1" x14ac:dyDescent="0.2">
      <c r="B42" s="16">
        <v>40148</v>
      </c>
      <c r="C42" s="14">
        <f>Grundpris_SEK!C42+Legeringstilägg_SEK!C42</f>
        <v>55.068110236220463</v>
      </c>
      <c r="D42" s="9">
        <f>Grundpris_SEK!D42+Legeringstilägg_SEK!D42</f>
        <v>40.078829516539443</v>
      </c>
      <c r="E42" s="9">
        <f>Grundpris_SEK!E42+Legeringstilägg_SEK!E42</f>
        <v>52.575737704918041</v>
      </c>
      <c r="F42" s="10">
        <f>Grundpris_SEK!F42+Legeringstilägg_SEK!F42</f>
        <v>31.000050000000002</v>
      </c>
    </row>
    <row r="43" spans="2:6" hidden="1" x14ac:dyDescent="0.2">
      <c r="B43" s="16">
        <v>40179</v>
      </c>
      <c r="C43" s="14">
        <f>Grundpris_SEK!C43+Legeringstilägg_SEK!C43</f>
        <v>52.905275590551177</v>
      </c>
      <c r="D43" s="9">
        <f>Grundpris_SEK!D43+Legeringstilägg_SEK!D43</f>
        <v>38.163104325699749</v>
      </c>
      <c r="E43" s="9">
        <f>Grundpris_SEK!E43+Legeringstilägg_SEK!E43</f>
        <v>50.991803278688529</v>
      </c>
      <c r="F43" s="10">
        <f>Grundpris_SEK!F43+Legeringstilägg_SEK!F43</f>
        <v>30.954924999999999</v>
      </c>
    </row>
    <row r="44" spans="2:6" hidden="1" x14ac:dyDescent="0.2">
      <c r="B44" s="16">
        <v>40210</v>
      </c>
      <c r="C44" s="14">
        <f>Grundpris_SEK!C44+Legeringstilägg_SEK!C44</f>
        <v>54.948425196850394</v>
      </c>
      <c r="D44" s="9">
        <f>Grundpris_SEK!D44+Legeringstilägg_SEK!D44</f>
        <v>38.607175572519083</v>
      </c>
      <c r="E44" s="9">
        <f>Grundpris_SEK!E44+Legeringstilägg_SEK!E44</f>
        <v>51.52180327868853</v>
      </c>
      <c r="F44" s="10">
        <f>Grundpris_SEK!F44+Legeringstilägg_SEK!F44</f>
        <v>31.079800000000002</v>
      </c>
    </row>
    <row r="45" spans="2:6" hidden="1" x14ac:dyDescent="0.2">
      <c r="B45" s="16">
        <v>40238</v>
      </c>
      <c r="C45" s="14">
        <f>Grundpris_SEK!C45+Legeringstilägg_SEK!C45</f>
        <v>56.746377952755907</v>
      </c>
      <c r="D45" s="9">
        <f>Grundpris_SEK!D45+Legeringstilägg_SEK!D45</f>
        <v>39.445954198473288</v>
      </c>
      <c r="E45" s="9">
        <f>Grundpris_SEK!E45+Legeringstilägg_SEK!E45</f>
        <v>51.791803278688533</v>
      </c>
      <c r="F45" s="10">
        <f>Grundpris_SEK!F45+Legeringstilägg_SEK!F45</f>
        <v>30.726325000000003</v>
      </c>
    </row>
    <row r="46" spans="2:6" hidden="1" x14ac:dyDescent="0.2">
      <c r="B46" s="16">
        <v>40269</v>
      </c>
      <c r="C46" s="14">
        <f>Grundpris_SEK!C46+Legeringstilägg_SEK!C46</f>
        <v>59.846377952755901</v>
      </c>
      <c r="D46" s="9">
        <f>Grundpris_SEK!D46+Legeringstilägg_SEK!D46</f>
        <v>41.415954198473287</v>
      </c>
      <c r="E46" s="9">
        <f>Grundpris_SEK!E46+Legeringstilägg_SEK!E46</f>
        <v>52.311803278688529</v>
      </c>
      <c r="F46" s="10">
        <f>Grundpris_SEK!F46+Legeringstilägg_SEK!F46</f>
        <v>30.996325000000002</v>
      </c>
    </row>
    <row r="47" spans="2:6" hidden="1" x14ac:dyDescent="0.2">
      <c r="B47" s="16">
        <v>40299</v>
      </c>
      <c r="C47" s="14">
        <f>Grundpris_SEK!C47+Legeringstilägg_SEK!C47</f>
        <v>64.570314960629915</v>
      </c>
      <c r="D47" s="9">
        <f>Grundpris_SEK!D47+Legeringstilägg_SEK!D47</f>
        <v>45.11432569974555</v>
      </c>
      <c r="E47" s="9">
        <f>Grundpris_SEK!E47+Legeringstilägg_SEK!E47</f>
        <v>51.915573770491804</v>
      </c>
      <c r="F47" s="10">
        <f>Grundpris_SEK!F47+Legeringstilägg_SEK!F47</f>
        <v>31.210560000000001</v>
      </c>
    </row>
    <row r="48" spans="2:6" hidden="1" x14ac:dyDescent="0.2">
      <c r="B48" s="16">
        <v>40330</v>
      </c>
      <c r="C48" s="14">
        <f>Grundpris_SEK!C48+Legeringstilägg_SEK!C48</f>
        <v>65.648267716535429</v>
      </c>
      <c r="D48" s="9">
        <f>Grundpris_SEK!D48+Legeringstilägg_SEK!D48</f>
        <v>45.983104325699742</v>
      </c>
      <c r="E48" s="9">
        <f>Grundpris_SEK!E48+Legeringstilägg_SEK!E48</f>
        <v>52.585573770491806</v>
      </c>
      <c r="F48" s="10">
        <f>Grundpris_SEK!F48+Legeringstilägg_SEK!F48</f>
        <v>31.848739999999999</v>
      </c>
    </row>
    <row r="49" spans="2:6" hidden="1" x14ac:dyDescent="0.2">
      <c r="B49" s="16">
        <v>40360</v>
      </c>
      <c r="C49" s="14">
        <f>Grundpris_SEK!C49+Legeringstilägg_SEK!C49</f>
        <v>62.798267716535435</v>
      </c>
      <c r="D49" s="9">
        <f>Grundpris_SEK!D49+Legeringstilägg_SEK!D49</f>
        <v>44.19310432569975</v>
      </c>
      <c r="E49" s="9">
        <f>Grundpris_SEK!E49+Legeringstilägg_SEK!E49</f>
        <v>52.385573770491803</v>
      </c>
      <c r="F49" s="10">
        <f>Grundpris_SEK!F49+Legeringstilägg_SEK!F49</f>
        <v>31.838740000000001</v>
      </c>
    </row>
    <row r="50" spans="2:6" hidden="1" x14ac:dyDescent="0.2">
      <c r="B50" s="16">
        <v>40391</v>
      </c>
      <c r="C50" s="14">
        <f>Grundpris_SEK!C50+Legeringstilägg_SEK!C50</f>
        <v>61.518267716535433</v>
      </c>
      <c r="D50" s="9">
        <f>Grundpris_SEK!D50+Legeringstilägg_SEK!D50</f>
        <v>43.373104325699742</v>
      </c>
      <c r="E50" s="9">
        <f>Grundpris_SEK!E50+Legeringstilägg_SEK!E50</f>
        <v>52.185573770491807</v>
      </c>
      <c r="F50" s="10">
        <f>Grundpris_SEK!F50+Legeringstilägg_SEK!F50</f>
        <v>31.75874</v>
      </c>
    </row>
    <row r="51" spans="2:6" hidden="1" x14ac:dyDescent="0.2">
      <c r="B51" s="16">
        <v>40422</v>
      </c>
      <c r="C51" s="14">
        <f>Grundpris_SEK!C51+Legeringstilägg_SEK!C51</f>
        <v>60.145511811023624</v>
      </c>
      <c r="D51" s="9">
        <f>Grundpris_SEK!D51+Legeringstilägg_SEK!D51</f>
        <v>41.949211195928754</v>
      </c>
      <c r="E51" s="9">
        <f>Grundpris_SEK!E51+Legeringstilägg_SEK!E51</f>
        <v>51.935573770491807</v>
      </c>
      <c r="F51" s="10">
        <f>Grundpris_SEK!F51+Legeringstilägg_SEK!F51</f>
        <v>28.914681250000001</v>
      </c>
    </row>
    <row r="52" spans="2:6" hidden="1" x14ac:dyDescent="0.2">
      <c r="B52" s="16">
        <v>40452</v>
      </c>
      <c r="C52" s="14">
        <f>Grundpris_SEK!C52+Legeringstilägg_SEK!C52</f>
        <v>60.818582677165352</v>
      </c>
      <c r="D52" s="9">
        <f>Grundpris_SEK!D52+Legeringstilägg_SEK!D52</f>
        <v>42.161246819338423</v>
      </c>
      <c r="E52" s="9">
        <f>Grundpris_SEK!E52+Legeringstilägg_SEK!E52</f>
        <v>52.255573770491807</v>
      </c>
      <c r="F52" s="10">
        <f>Grundpris_SEK!F52+Legeringstilägg_SEK!F52</f>
        <v>27.987875000000003</v>
      </c>
    </row>
    <row r="53" spans="2:6" hidden="1" x14ac:dyDescent="0.2">
      <c r="B53" s="16">
        <v>40483</v>
      </c>
      <c r="C53" s="14">
        <f>Grundpris_SEK!C53+Legeringstilägg_SEK!C53</f>
        <v>59.448582677165355</v>
      </c>
      <c r="D53" s="9">
        <f>Grundpris_SEK!D53+Legeringstilägg_SEK!D53</f>
        <v>41.531246819338421</v>
      </c>
      <c r="E53" s="9">
        <f>Grundpris_SEK!E53+Legeringstilägg_SEK!E53</f>
        <v>51.615573770491807</v>
      </c>
      <c r="F53" s="10">
        <f>Grundpris_SEK!F53+Legeringstilägg_SEK!F53</f>
        <v>27.917875000000002</v>
      </c>
    </row>
    <row r="54" spans="2:6" hidden="1" x14ac:dyDescent="0.2">
      <c r="B54" s="16">
        <v>40513</v>
      </c>
      <c r="C54" s="14">
        <f>Grundpris_SEK!C54+Legeringstilägg_SEK!C54</f>
        <v>59.036614173228344</v>
      </c>
      <c r="D54" s="9">
        <f>Grundpris_SEK!D54+Legeringstilägg_SEK!D54</f>
        <v>41.062061068702292</v>
      </c>
      <c r="E54" s="9">
        <f>Grundpris_SEK!E54+Legeringstilägg_SEK!E54</f>
        <v>51.635573770491803</v>
      </c>
      <c r="F54" s="10">
        <f>Grundpris_SEK!F54+Legeringstilägg_SEK!F54</f>
        <v>28.216779500000005</v>
      </c>
    </row>
    <row r="55" spans="2:6" hidden="1" x14ac:dyDescent="0.2">
      <c r="B55" s="16">
        <v>40544</v>
      </c>
      <c r="C55" s="14">
        <f>Grundpris_SEK!C55+Legeringstilägg_SEK!C55</f>
        <v>60.396614173228343</v>
      </c>
      <c r="D55" s="9">
        <f>Grundpris_SEK!D55+Legeringstilägg_SEK!D55</f>
        <v>41.972061068702288</v>
      </c>
      <c r="E55" s="9">
        <f>Grundpris_SEK!E55+Legeringstilägg_SEK!E55</f>
        <v>53.035573770491808</v>
      </c>
      <c r="F55" s="10">
        <f>Grundpris_SEK!F55+Legeringstilägg_SEK!F55</f>
        <v>28.256779500000004</v>
      </c>
    </row>
    <row r="56" spans="2:6" hidden="1" x14ac:dyDescent="0.2">
      <c r="B56" s="16">
        <v>40575</v>
      </c>
      <c r="C56" s="14">
        <f>Grundpris_SEK!C56+Legeringstilägg_SEK!C56</f>
        <v>61.616614173228349</v>
      </c>
      <c r="D56" s="9">
        <f>Grundpris_SEK!D56+Legeringstilägg_SEK!D56</f>
        <v>42.902061068702295</v>
      </c>
      <c r="E56" s="9">
        <f>Grundpris_SEK!E56+Legeringstilägg_SEK!E56</f>
        <v>49.04081967213115</v>
      </c>
      <c r="F56" s="10">
        <f>Grundpris_SEK!F56+Legeringstilägg_SEK!F56</f>
        <v>28.496779500000002</v>
      </c>
    </row>
    <row r="57" spans="2:6" hidden="1" x14ac:dyDescent="0.2">
      <c r="B57" s="16">
        <v>40603</v>
      </c>
      <c r="C57" s="14">
        <f>Grundpris_SEK!C57+Legeringstilägg_SEK!C57</f>
        <v>62.652598425196857</v>
      </c>
      <c r="D57" s="9">
        <f>Grundpris_SEK!D57+Legeringstilägg_SEK!D57</f>
        <v>43.591653944020358</v>
      </c>
      <c r="E57" s="9">
        <f>Grundpris_SEK!E57+Legeringstilägg_SEK!E57</f>
        <v>48.770819672131154</v>
      </c>
      <c r="F57" s="10">
        <f>Grundpris_SEK!F57+Legeringstilägg_SEK!F57</f>
        <v>28.548475</v>
      </c>
    </row>
    <row r="58" spans="2:6" hidden="1" x14ac:dyDescent="0.2">
      <c r="B58" s="16">
        <v>40634</v>
      </c>
      <c r="C58" s="14">
        <f>Grundpris_SEK!C58+Legeringstilägg_SEK!C58</f>
        <v>62.069527559055118</v>
      </c>
      <c r="D58" s="9">
        <f>Grundpris_SEK!D58+Legeringstilägg_SEK!D58</f>
        <v>43.539618320610685</v>
      </c>
      <c r="E58" s="9">
        <f>Grundpris_SEK!E58+Legeringstilägg_SEK!E58</f>
        <v>51.301639344262298</v>
      </c>
      <c r="F58" s="10">
        <f>Grundpris_SEK!F58+Legeringstilägg_SEK!F58</f>
        <v>29.228523500000005</v>
      </c>
    </row>
    <row r="59" spans="2:6" hidden="1" x14ac:dyDescent="0.2">
      <c r="B59" s="16">
        <v>40664</v>
      </c>
      <c r="C59" s="14">
        <f>Grundpris_SEK!C59+Legeringstilägg_SEK!C59</f>
        <v>60.637559055118103</v>
      </c>
      <c r="D59" s="9">
        <f>Grundpris_SEK!D59+Legeringstilägg_SEK!D59</f>
        <v>42.670432569974551</v>
      </c>
      <c r="E59" s="9">
        <f>Grundpris_SEK!E59+Legeringstilägg_SEK!E59</f>
        <v>51.311639344262296</v>
      </c>
      <c r="F59" s="10">
        <f>Grundpris_SEK!F59+Legeringstilägg_SEK!F59</f>
        <v>29.109767750000007</v>
      </c>
    </row>
    <row r="60" spans="2:6" hidden="1" x14ac:dyDescent="0.2">
      <c r="B60" s="16">
        <v>40695</v>
      </c>
      <c r="C60" s="14">
        <f>Grundpris_SEK!C60+Legeringstilägg_SEK!C60</f>
        <v>58.126692913385831</v>
      </c>
      <c r="D60" s="9">
        <f>Grundpris_SEK!D60+Legeringstilägg_SEK!D60</f>
        <v>40.644096692111958</v>
      </c>
      <c r="E60" s="9">
        <f>Grundpris_SEK!E60+Legeringstilägg_SEK!E60</f>
        <v>51.001639344262301</v>
      </c>
      <c r="F60" s="10">
        <f>Grundpris_SEK!F60+Legeringstilägg_SEK!F60</f>
        <v>27.678787499999999</v>
      </c>
    </row>
    <row r="61" spans="2:6" hidden="1" x14ac:dyDescent="0.2">
      <c r="B61" s="16">
        <v>40725</v>
      </c>
      <c r="C61" s="14">
        <f>Grundpris_SEK!C61+Legeringstilägg_SEK!C61</f>
        <v>56.41669291338583</v>
      </c>
      <c r="D61" s="9">
        <f>Grundpris_SEK!D61+Legeringstilägg_SEK!D61</f>
        <v>39.464096692111966</v>
      </c>
      <c r="E61" s="9">
        <f>Grundpris_SEK!E61+Legeringstilägg_SEK!E61</f>
        <v>50.9016393442623</v>
      </c>
      <c r="F61" s="10">
        <f>Grundpris_SEK!F61+Legeringstilägg_SEK!F61</f>
        <v>27.748787499999999</v>
      </c>
    </row>
    <row r="62" spans="2:6" hidden="1" x14ac:dyDescent="0.2">
      <c r="B62" s="16">
        <v>40756</v>
      </c>
      <c r="C62" s="14">
        <f>Grundpris_SEK!C62+Legeringstilägg_SEK!C62</f>
        <v>57.404645669291334</v>
      </c>
      <c r="D62" s="9">
        <f>Grundpris_SEK!D62+Legeringstilägg_SEK!D62</f>
        <v>40.382875318066155</v>
      </c>
      <c r="E62" s="9">
        <f>Grundpris_SEK!E62+Legeringstilägg_SEK!E62</f>
        <v>51.001639344262301</v>
      </c>
      <c r="F62" s="10">
        <f>Grundpris_SEK!F62+Legeringstilägg_SEK!F62</f>
        <v>27.728169014084511</v>
      </c>
    </row>
    <row r="63" spans="2:6" hidden="1" x14ac:dyDescent="0.2">
      <c r="B63" s="16">
        <v>40787</v>
      </c>
      <c r="C63" s="14">
        <f>Grundpris_SEK!C63+Legeringstilägg_SEK!C63</f>
        <v>56.74464566929133</v>
      </c>
      <c r="D63" s="9">
        <f>Grundpris_SEK!D63+Legeringstilägg_SEK!D63</f>
        <v>39.902875318066158</v>
      </c>
      <c r="E63" s="9">
        <f>Grundpris_SEK!E63+Legeringstilägg_SEK!E63</f>
        <v>51.737377049180338</v>
      </c>
      <c r="F63" s="10">
        <f>Grundpris_SEK!F63+Legeringstilägg_SEK!F63</f>
        <v>27.549154929577469</v>
      </c>
    </row>
    <row r="64" spans="2:6" hidden="1" x14ac:dyDescent="0.2">
      <c r="B64" s="16">
        <v>40817</v>
      </c>
      <c r="C64" s="14">
        <f>Grundpris_SEK!C64+Legeringstilägg_SEK!C64</f>
        <v>54.019999999999996</v>
      </c>
      <c r="D64" s="9">
        <f>Grundpris_SEK!D64+Legeringstilägg_SEK!D64</f>
        <v>37.650000000000006</v>
      </c>
      <c r="E64" s="9">
        <f>Grundpris_SEK!E64+Legeringstilägg_SEK!E64</f>
        <v>51.680000000000007</v>
      </c>
      <c r="F64" s="10">
        <f>Grundpris_SEK!F64+Legeringstilägg_SEK!F64</f>
        <v>27.49</v>
      </c>
    </row>
    <row r="65" spans="2:6" hidden="1" x14ac:dyDescent="0.2">
      <c r="B65" s="16">
        <v>40848</v>
      </c>
      <c r="C65" s="14">
        <f>Grundpris_SEK!C65+Legeringstilägg_SEK!C65</f>
        <v>53.19</v>
      </c>
      <c r="D65" s="9">
        <f>Grundpris_SEK!D65+Legeringstilägg_SEK!D65</f>
        <v>37.159999999999997</v>
      </c>
      <c r="E65" s="9">
        <f>Grundpris_SEK!E65+Legeringstilägg_SEK!E65</f>
        <v>52.14</v>
      </c>
      <c r="F65" s="10">
        <f>Grundpris_SEK!F65+Legeringstilägg_SEK!F65</f>
        <v>27.6</v>
      </c>
    </row>
    <row r="66" spans="2:6" hidden="1" x14ac:dyDescent="0.2">
      <c r="B66" s="16">
        <v>40878</v>
      </c>
      <c r="C66" s="14">
        <f>Grundpris_SEK!C66+Legeringstilägg_SEK!C66</f>
        <v>52.27</v>
      </c>
      <c r="D66" s="9">
        <f>Grundpris_SEK!D66+Legeringstilägg_SEK!D66</f>
        <v>36.619999999999997</v>
      </c>
      <c r="E66" s="9">
        <f>Grundpris_SEK!E66+Legeringstilägg_SEK!E66</f>
        <v>51.71</v>
      </c>
      <c r="F66" s="10">
        <f>Grundpris_SEK!F66+Legeringstilägg_SEK!F66</f>
        <v>27.43</v>
      </c>
    </row>
    <row r="67" spans="2:6" hidden="1" x14ac:dyDescent="0.2">
      <c r="B67" s="16">
        <v>40909</v>
      </c>
      <c r="C67" s="14">
        <f>Grundpris_SEK!C67+Legeringstilägg_SEK!C67</f>
        <v>52.75</v>
      </c>
      <c r="D67" s="9">
        <f>Grundpris_SEK!D67+Legeringstilägg_SEK!D67</f>
        <v>36.96</v>
      </c>
      <c r="E67" s="9">
        <f>Grundpris_SEK!E67+Legeringstilägg_SEK!E67</f>
        <v>52.82</v>
      </c>
      <c r="F67" s="10">
        <f>Grundpris_SEK!F67+Legeringstilägg_SEK!F67</f>
        <v>27.47</v>
      </c>
    </row>
    <row r="68" spans="2:6" hidden="1" x14ac:dyDescent="0.2">
      <c r="B68" s="16">
        <v>40940</v>
      </c>
      <c r="C68" s="14">
        <f>Grundpris_SEK!C68+Legeringstilägg_SEK!C68</f>
        <v>54.25</v>
      </c>
      <c r="D68" s="9">
        <f>Grundpris_SEK!D68+Legeringstilägg_SEK!D68</f>
        <v>38.07</v>
      </c>
      <c r="E68" s="9">
        <f>Grundpris_SEK!E68+Legeringstilägg_SEK!E68</f>
        <v>53.2</v>
      </c>
      <c r="F68" s="10">
        <f>Grundpris_SEK!F68+Legeringstilägg_SEK!F68</f>
        <v>27.490000000000002</v>
      </c>
    </row>
    <row r="69" spans="2:6" hidden="1" x14ac:dyDescent="0.2">
      <c r="B69" s="16">
        <v>40969</v>
      </c>
      <c r="C69" s="14">
        <f>Grundpris_SEK!C69+Legeringstilägg_SEK!C69</f>
        <v>55.980000000000004</v>
      </c>
      <c r="D69" s="9">
        <f>Grundpris_SEK!D69+Legeringstilägg_SEK!D69</f>
        <v>39.18</v>
      </c>
      <c r="E69" s="9">
        <f>Grundpris_SEK!E69+Legeringstilägg_SEK!E69</f>
        <v>52.96</v>
      </c>
      <c r="F69" s="10">
        <f>Grundpris_SEK!F69+Legeringstilägg_SEK!F69</f>
        <v>27.27</v>
      </c>
    </row>
    <row r="70" spans="2:6" hidden="1" x14ac:dyDescent="0.2">
      <c r="B70" s="16">
        <v>41000</v>
      </c>
      <c r="C70" s="14">
        <f>Grundpris_SEK!C70+Legeringstilägg_SEK!C70</f>
        <v>54.900000000000006</v>
      </c>
      <c r="D70" s="9">
        <f>Grundpris_SEK!D70+Legeringstilägg_SEK!D70</f>
        <v>38.28</v>
      </c>
      <c r="E70" s="9">
        <f>Grundpris_SEK!E70+Legeringstilägg_SEK!E70</f>
        <v>52.82</v>
      </c>
      <c r="F70" s="10">
        <f>Grundpris_SEK!F70+Legeringstilägg_SEK!F70</f>
        <v>27.33</v>
      </c>
    </row>
    <row r="71" spans="2:6" hidden="1" x14ac:dyDescent="0.2">
      <c r="B71" s="16">
        <v>41030</v>
      </c>
      <c r="C71" s="14">
        <f>Grundpris_SEK!C71+Legeringstilägg_SEK!C71</f>
        <v>53.3</v>
      </c>
      <c r="D71" s="9">
        <f>Grundpris_SEK!D71+Legeringstilägg_SEK!D71</f>
        <v>37.29</v>
      </c>
      <c r="E71" s="9">
        <f>Grundpris_SEK!E71+Legeringstilägg_SEK!E71</f>
        <v>54.37</v>
      </c>
      <c r="F71" s="10">
        <f>Grundpris_SEK!F71+Legeringstilägg_SEK!F71</f>
        <v>27.33</v>
      </c>
    </row>
    <row r="72" spans="2:6" hidden="1" x14ac:dyDescent="0.2">
      <c r="B72" s="16">
        <v>41061</v>
      </c>
      <c r="C72" s="14">
        <f>Grundpris_SEK!C72+Legeringstilägg_SEK!C72</f>
        <v>52.940000000000005</v>
      </c>
      <c r="D72" s="9">
        <f>Grundpris_SEK!D72+Legeringstilägg_SEK!D72</f>
        <v>36.909999999999997</v>
      </c>
      <c r="E72" s="9">
        <f>Grundpris_SEK!E72+Legeringstilägg_SEK!E72</f>
        <v>54.76</v>
      </c>
      <c r="F72" s="10">
        <f>Grundpris_SEK!F72+Legeringstilägg_SEK!F72</f>
        <v>27.565856473695273</v>
      </c>
    </row>
    <row r="73" spans="2:6" hidden="1" x14ac:dyDescent="0.2">
      <c r="B73" s="16">
        <v>41091</v>
      </c>
      <c r="C73" s="14">
        <f>Grundpris_SEK!C73+Legeringstilägg_SEK!C73</f>
        <v>52.790000000000006</v>
      </c>
      <c r="D73" s="9">
        <f>Grundpris_SEK!D73+Legeringstilägg_SEK!D73</f>
        <v>36.840000000000003</v>
      </c>
      <c r="E73" s="9">
        <f>Grundpris_SEK!E73+Legeringstilägg_SEK!E73</f>
        <v>54.75</v>
      </c>
      <c r="F73" s="10">
        <f>Grundpris_SEK!F73+Legeringstilägg_SEK!F73</f>
        <v>27.505856473695275</v>
      </c>
    </row>
    <row r="74" spans="2:6" hidden="1" x14ac:dyDescent="0.2">
      <c r="B74" s="16">
        <v>41122</v>
      </c>
      <c r="C74" s="14">
        <f>Grundpris_SEK!C74+Legeringstilägg_SEK!C74</f>
        <v>50.760000000000005</v>
      </c>
      <c r="D74" s="9">
        <f>Grundpris_SEK!D74+Legeringstilägg_SEK!D74</f>
        <v>35.119999999999997</v>
      </c>
      <c r="E74" s="9">
        <f>Grundpris_SEK!E74+Legeringstilägg_SEK!E74</f>
        <v>54.21</v>
      </c>
      <c r="F74" s="10">
        <f>Grundpris_SEK!F74+Legeringstilägg_SEK!F74</f>
        <v>26.08</v>
      </c>
    </row>
    <row r="75" spans="2:6" hidden="1" x14ac:dyDescent="0.2">
      <c r="B75" s="16">
        <v>41153</v>
      </c>
      <c r="C75" s="14">
        <f>Grundpris_SEK!C75+Legeringstilägg_SEK!C75</f>
        <v>48.47</v>
      </c>
      <c r="D75" s="9">
        <f>Grundpris_SEK!D75+Legeringstilägg_SEK!D75</f>
        <v>33.510000000000005</v>
      </c>
      <c r="E75" s="9">
        <f>Grundpris_SEK!E75+Legeringstilägg_SEK!E75</f>
        <v>53.76</v>
      </c>
      <c r="F75" s="10">
        <f>Grundpris_SEK!F75+Legeringstilägg_SEK!F75</f>
        <v>25.52749475000001</v>
      </c>
    </row>
    <row r="76" spans="2:6" hidden="1" x14ac:dyDescent="0.2">
      <c r="B76" s="16">
        <v>41183</v>
      </c>
      <c r="C76" s="14">
        <f>Grundpris_SEK!C76+Legeringstilägg_SEK!C76</f>
        <v>49.040000000000006</v>
      </c>
      <c r="D76" s="9">
        <f>Grundpris_SEK!D76+Legeringstilägg_SEK!D76</f>
        <v>33.660000000000004</v>
      </c>
      <c r="E76" s="9">
        <f>Grundpris_SEK!E76+Legeringstilägg_SEK!E76</f>
        <v>53.6</v>
      </c>
      <c r="F76" s="10">
        <f>Grundpris_SEK!F76+Legeringstilägg_SEK!F76</f>
        <v>25.537494750000008</v>
      </c>
    </row>
    <row r="77" spans="2:6" hidden="1" x14ac:dyDescent="0.2">
      <c r="B77" s="16">
        <v>41214</v>
      </c>
      <c r="C77" s="14">
        <f>Grundpris_SEK!C77+Legeringstilägg_SEK!C77</f>
        <v>49.519999999999996</v>
      </c>
      <c r="D77" s="9">
        <f>Grundpris_SEK!D77+Legeringstilägg_SEK!D77</f>
        <v>34.31</v>
      </c>
      <c r="E77" s="9">
        <f>Grundpris_SEK!E77+Legeringstilägg_SEK!E77</f>
        <v>53.220000000000006</v>
      </c>
      <c r="F77" s="10">
        <f>Grundpris_SEK!F77+Legeringstilägg_SEK!F77</f>
        <v>25.627284691300346</v>
      </c>
    </row>
    <row r="78" spans="2:6" hidden="1" x14ac:dyDescent="0.2">
      <c r="B78" s="16">
        <v>41244</v>
      </c>
      <c r="C78" s="14">
        <f>Grundpris_SEK!C78+Legeringstilägg_SEK!C78</f>
        <v>48.18</v>
      </c>
      <c r="D78" s="9">
        <f>Grundpris_SEK!D78+Legeringstilägg_SEK!D78</f>
        <v>33.43</v>
      </c>
      <c r="E78" s="9">
        <f>Grundpris_SEK!E78+Legeringstilägg_SEK!E78</f>
        <v>53.080000000000005</v>
      </c>
      <c r="F78" s="10">
        <f>Grundpris_SEK!F78+Legeringstilägg_SEK!F78</f>
        <v>25.297284691300348</v>
      </c>
    </row>
    <row r="79" spans="2:6" hidden="1" x14ac:dyDescent="0.2">
      <c r="B79" s="16">
        <v>41275</v>
      </c>
      <c r="C79" s="14">
        <f>Grundpris_SEK!C79+Legeringstilägg_SEK!C79</f>
        <v>48.08</v>
      </c>
      <c r="D79" s="9">
        <f>Grundpris_SEK!D79+Legeringstilägg_SEK!D79</f>
        <v>34.11</v>
      </c>
      <c r="E79" s="9">
        <f>Grundpris_SEK!E79+Legeringstilägg_SEK!E79</f>
        <v>53.13</v>
      </c>
      <c r="F79" s="10">
        <f>Grundpris_SEK!F79+Legeringstilägg_SEK!F79</f>
        <v>25.247284691300347</v>
      </c>
    </row>
    <row r="80" spans="2:6" hidden="1" x14ac:dyDescent="0.2">
      <c r="B80" s="16">
        <v>41306</v>
      </c>
      <c r="C80" s="14">
        <f>Grundpris_SEK!C80+Legeringstilägg_SEK!C80</f>
        <v>47.989999999999995</v>
      </c>
      <c r="D80" s="9">
        <f>Grundpris_SEK!D80+Legeringstilägg_SEK!D80</f>
        <v>33.93</v>
      </c>
      <c r="E80" s="9">
        <f>Grundpris_SEK!E80+Legeringstilägg_SEK!E80</f>
        <v>53.070000000000007</v>
      </c>
      <c r="F80" s="10">
        <f>Grundpris_SEK!F80+Legeringstilägg_SEK!F80</f>
        <v>25.247284691300347</v>
      </c>
    </row>
    <row r="81" spans="2:6" hidden="1" x14ac:dyDescent="0.2">
      <c r="B81" s="16">
        <v>41334</v>
      </c>
      <c r="C81" s="14">
        <f>Grundpris_SEK!C81+Legeringstilägg_SEK!C81</f>
        <v>48.26</v>
      </c>
      <c r="D81" s="9">
        <f>Grundpris_SEK!D81+Legeringstilägg_SEK!D81</f>
        <v>34.269999999999996</v>
      </c>
      <c r="E81" s="9">
        <f>Grundpris_SEK!E81+Legeringstilägg_SEK!E81</f>
        <v>53.370000000000005</v>
      </c>
      <c r="F81" s="10">
        <f>Grundpris_SEK!F81+Legeringstilägg_SEK!F81</f>
        <v>25.527284691300348</v>
      </c>
    </row>
    <row r="82" spans="2:6" hidden="1" x14ac:dyDescent="0.2">
      <c r="B82" s="16">
        <v>41365</v>
      </c>
      <c r="C82" s="14">
        <f>Grundpris_SEK!C82+Legeringstilägg_SEK!C82</f>
        <v>45.49</v>
      </c>
      <c r="D82" s="9">
        <f>Grundpris_SEK!D82+Legeringstilägg_SEK!D82</f>
        <v>33.19</v>
      </c>
      <c r="E82" s="9">
        <f>Grundpris_SEK!E82+Legeringstilägg_SEK!E82</f>
        <v>53.24</v>
      </c>
      <c r="F82" s="10">
        <f>Grundpris_SEK!F82+Legeringstilägg_SEK!F82</f>
        <v>25.577353924674927</v>
      </c>
    </row>
    <row r="83" spans="2:6" hidden="1" x14ac:dyDescent="0.2">
      <c r="B83" s="16">
        <v>41395</v>
      </c>
      <c r="C83" s="14">
        <f>Grundpris_SEK!C83+Legeringstilägg_SEK!C83</f>
        <v>45.41</v>
      </c>
      <c r="D83" s="9">
        <f>Grundpris_SEK!D83+Legeringstilägg_SEK!D83</f>
        <v>33.230000000000004</v>
      </c>
      <c r="E83" s="9">
        <f>Grundpris_SEK!E83+Legeringstilägg_SEK!E83</f>
        <v>53.460000000000008</v>
      </c>
      <c r="F83" s="10">
        <f>Grundpris_SEK!F83+Legeringstilägg_SEK!F83</f>
        <v>25.837353924674925</v>
      </c>
    </row>
    <row r="84" spans="2:6" hidden="1" x14ac:dyDescent="0.2">
      <c r="B84" s="16">
        <v>41426</v>
      </c>
      <c r="C84" s="14">
        <f>Grundpris_SEK!C84+Legeringstilägg_SEK!C84</f>
        <v>45.1</v>
      </c>
      <c r="D84" s="9">
        <f>Grundpris_SEK!D84+Legeringstilägg_SEK!D84</f>
        <v>32.840000000000003</v>
      </c>
      <c r="E84" s="9">
        <f>Grundpris_SEK!E84+Legeringstilägg_SEK!E84</f>
        <v>53.52</v>
      </c>
      <c r="F84" s="10">
        <f>Grundpris_SEK!F84+Legeringstilägg_SEK!F84</f>
        <v>24.240000000000002</v>
      </c>
    </row>
    <row r="85" spans="2:6" hidden="1" x14ac:dyDescent="0.2">
      <c r="B85" s="16">
        <v>41456</v>
      </c>
      <c r="C85" s="14">
        <f>Grundpris_SEK!C85+Legeringstilägg_SEK!C85</f>
        <v>44.36</v>
      </c>
      <c r="D85" s="9">
        <f>Grundpris_SEK!D85+Legeringstilägg_SEK!D85</f>
        <v>32.39</v>
      </c>
      <c r="E85" s="9">
        <f>Grundpris_SEK!E85+Legeringstilägg_SEK!E85</f>
        <v>53.24</v>
      </c>
      <c r="F85" s="10">
        <f>Grundpris_SEK!F85+Legeringstilägg_SEK!F85</f>
        <v>24.06</v>
      </c>
    </row>
    <row r="86" spans="2:6" hidden="1" x14ac:dyDescent="0.2">
      <c r="B86" s="16">
        <v>41487</v>
      </c>
      <c r="C86" s="14">
        <f>Grundpris_SEK!C86+Legeringstilägg_SEK!C86</f>
        <v>43.43</v>
      </c>
      <c r="D86" s="9">
        <f>Grundpris_SEK!D86+Legeringstilägg_SEK!D86</f>
        <v>31.8</v>
      </c>
      <c r="E86" s="9">
        <f>Grundpris_SEK!E86+Legeringstilägg_SEK!E86</f>
        <v>52.910000000000004</v>
      </c>
      <c r="F86" s="10">
        <f>Grundpris_SEK!F86+Legeringstilägg_SEK!F86</f>
        <v>23.93</v>
      </c>
    </row>
    <row r="87" spans="2:6" hidden="1" x14ac:dyDescent="0.2">
      <c r="B87" s="16">
        <v>41518</v>
      </c>
      <c r="C87" s="14">
        <f>Grundpris_SEK!C87+Legeringstilägg_SEK!C87</f>
        <v>43.79</v>
      </c>
      <c r="D87" s="9">
        <f>Grundpris_SEK!D87+Legeringstilägg_SEK!D87</f>
        <v>32.299999999999997</v>
      </c>
      <c r="E87" s="9">
        <f>Grundpris_SEK!E87+Legeringstilägg_SEK!E87</f>
        <v>52.67</v>
      </c>
      <c r="F87" s="10">
        <f>Grundpris_SEK!F87+Legeringstilägg_SEK!F87</f>
        <v>24.542807962886933</v>
      </c>
    </row>
    <row r="88" spans="2:6" hidden="1" x14ac:dyDescent="0.2">
      <c r="B88" s="16">
        <v>41548</v>
      </c>
      <c r="C88" s="14">
        <f>Grundpris_SEK!C88+Legeringstilägg_SEK!C88</f>
        <v>43.63</v>
      </c>
      <c r="D88" s="9">
        <f>Grundpris_SEK!D88+Legeringstilägg_SEK!D88</f>
        <v>32.14</v>
      </c>
      <c r="E88" s="9">
        <f>Grundpris_SEK!E88+Legeringstilägg_SEK!E88</f>
        <v>52.69</v>
      </c>
      <c r="F88" s="10">
        <f>Grundpris_SEK!F88+Legeringstilägg_SEK!F88</f>
        <v>24.532807962886935</v>
      </c>
    </row>
    <row r="89" spans="2:6" hidden="1" x14ac:dyDescent="0.2">
      <c r="B89" s="16">
        <v>41579</v>
      </c>
      <c r="C89" s="14">
        <f>Grundpris_SEK!C89+Legeringstilägg_SEK!C89</f>
        <v>43.63</v>
      </c>
      <c r="D89" s="9">
        <f>Grundpris_SEK!D89+Legeringstilägg_SEK!D89</f>
        <v>32.24</v>
      </c>
      <c r="E89" s="9">
        <f>Grundpris_SEK!E89+Legeringstilägg_SEK!E89</f>
        <v>52.69</v>
      </c>
      <c r="F89" s="10">
        <f>Grundpris_SEK!F89+Legeringstilägg_SEK!F89</f>
        <v>25.120882468313162</v>
      </c>
    </row>
    <row r="90" spans="2:6" hidden="1" x14ac:dyDescent="0.2">
      <c r="B90" s="16">
        <v>41609</v>
      </c>
      <c r="C90" s="14">
        <f>Grundpris_SEK!C90+Legeringstilägg_SEK!C90</f>
        <v>44.282978516835627</v>
      </c>
      <c r="D90" s="9">
        <f>Grundpris_SEK!D90+Legeringstilägg_SEK!D90</f>
        <v>32.583518070080146</v>
      </c>
      <c r="E90" s="9">
        <f>Grundpris_SEK!E90+Legeringstilägg_SEK!E90</f>
        <v>53.393609804546855</v>
      </c>
      <c r="F90" s="10">
        <f>Grundpris_SEK!F90+Legeringstilägg_SEK!F90</f>
        <v>25.68705020985454</v>
      </c>
    </row>
    <row r="91" spans="2:6" hidden="1" x14ac:dyDescent="0.2">
      <c r="B91" s="16">
        <v>41640</v>
      </c>
      <c r="C91" s="14">
        <f>Grundpris_SEK!C91+Legeringstilägg_SEK!C91</f>
        <v>44.674304469985799</v>
      </c>
      <c r="D91" s="9">
        <f>Grundpris_SEK!D91+Legeringstilägg_SEK!D91</f>
        <v>32.983955179948239</v>
      </c>
      <c r="E91" s="9">
        <f>Grundpris_SEK!E91+Legeringstilägg_SEK!E91</f>
        <v>53.383609804546857</v>
      </c>
      <c r="F91" s="10">
        <f>Grundpris_SEK!F91+Legeringstilägg_SEK!F91</f>
        <v>26.498787419712649</v>
      </c>
    </row>
    <row r="92" spans="2:6" hidden="1" x14ac:dyDescent="0.2">
      <c r="B92" s="16">
        <v>41671</v>
      </c>
      <c r="C92" s="14">
        <f>Grundpris_SEK!C92+Legeringstilägg_SEK!C92</f>
        <v>45.413632977814771</v>
      </c>
      <c r="D92" s="9">
        <f>Grundpris_SEK!D92+Legeringstilägg_SEK!D92</f>
        <v>33.47580397572662</v>
      </c>
      <c r="E92" s="9">
        <f>Grundpris_SEK!E92+Legeringstilägg_SEK!E92</f>
        <v>54.748061337996774</v>
      </c>
      <c r="F92" s="10">
        <f>Grundpris_SEK!F92+Legeringstilägg_SEK!F92</f>
        <v>26.606702303816224</v>
      </c>
    </row>
    <row r="93" spans="2:6" hidden="1" x14ac:dyDescent="0.2">
      <c r="B93" s="16">
        <v>41699</v>
      </c>
      <c r="C93" s="14">
        <f>Grundpris_SEK!C93+Legeringstilägg_SEK!C93</f>
        <v>45.543632977814767</v>
      </c>
      <c r="D93" s="9">
        <f>Grundpris_SEK!D93+Legeringstilägg_SEK!D93</f>
        <v>33.555803975726619</v>
      </c>
      <c r="E93" s="9">
        <f>Grundpris_SEK!E93+Legeringstilägg_SEK!E93</f>
        <v>54.718061337996772</v>
      </c>
      <c r="F93" s="10">
        <f>Grundpris_SEK!F93+Legeringstilägg_SEK!F93</f>
        <v>26.536702303816224</v>
      </c>
    </row>
    <row r="94" spans="2:6" hidden="1" x14ac:dyDescent="0.2">
      <c r="B94" s="16">
        <v>41730</v>
      </c>
      <c r="C94" s="14">
        <f>Grundpris_SEK!C94+Legeringstilägg_SEK!C94</f>
        <v>46.094531177685518</v>
      </c>
      <c r="D94" s="9">
        <f>Grundpris_SEK!D94+Legeringstilägg_SEK!D94</f>
        <v>33.838803722343684</v>
      </c>
      <c r="E94" s="9">
        <f>Grundpris_SEK!E94+Legeringstilägg_SEK!E94</f>
        <v>54.874002906009309</v>
      </c>
      <c r="F94" s="10">
        <f>Grundpris_SEK!F94+Legeringstilägg_SEK!F94</f>
        <v>26.336702303816224</v>
      </c>
    </row>
    <row r="95" spans="2:6" hidden="1" x14ac:dyDescent="0.2">
      <c r="B95" s="16">
        <v>41760</v>
      </c>
      <c r="C95" s="14">
        <f>Grundpris_SEK!C95+Legeringstilägg_SEK!C95</f>
        <v>48.5363491270897</v>
      </c>
      <c r="D95" s="9">
        <f>Grundpris_SEK!D95+Legeringstilägg_SEK!D95</f>
        <v>35.369588675902179</v>
      </c>
      <c r="E95" s="9">
        <f>Grundpris_SEK!E95+Legeringstilägg_SEK!E95</f>
        <v>56.682468670632112</v>
      </c>
      <c r="F95" s="10">
        <f>Grundpris_SEK!F95+Legeringstilägg_SEK!F95</f>
        <v>26.30357778612635</v>
      </c>
    </row>
    <row r="96" spans="2:6" hidden="1" x14ac:dyDescent="0.2">
      <c r="B96" s="16">
        <v>41791</v>
      </c>
      <c r="C96" s="14">
        <f>Grundpris_SEK!C96+Legeringstilägg_SEK!C96</f>
        <v>51.859408638730955</v>
      </c>
      <c r="D96" s="9">
        <f>Grundpris_SEK!D96+Legeringstilägg_SEK!D96</f>
        <v>37.400196502714493</v>
      </c>
      <c r="E96" s="9">
        <f>Grundpris_SEK!E96+Legeringstilägg_SEK!E96</f>
        <v>56.790159825734989</v>
      </c>
      <c r="F96" s="10">
        <f>Grundpris_SEK!F96+Legeringstilägg_SEK!F96</f>
        <v>26.373577786126351</v>
      </c>
    </row>
    <row r="97" spans="2:6" hidden="1" x14ac:dyDescent="0.2">
      <c r="B97" s="16">
        <v>41821</v>
      </c>
      <c r="C97" s="14">
        <f>Grundpris_SEK!C97+Legeringstilägg_SEK!C97</f>
        <v>52.799408638730952</v>
      </c>
      <c r="D97" s="9">
        <f>Grundpris_SEK!D97+Legeringstilägg_SEK!D97</f>
        <v>37.740196502714497</v>
      </c>
      <c r="E97" s="9">
        <f>Grundpris_SEK!E97+Legeringstilägg_SEK!E97</f>
        <v>57.080159825734995</v>
      </c>
      <c r="F97" s="10">
        <f>Grundpris_SEK!F97+Legeringstilägg_SEK!F97</f>
        <v>26.868144346161486</v>
      </c>
    </row>
    <row r="98" spans="2:6" hidden="1" x14ac:dyDescent="0.2">
      <c r="B98" s="16">
        <v>41852</v>
      </c>
      <c r="C98" s="14">
        <f>Grundpris_SEK!C98+Legeringstilägg_SEK!C98</f>
        <v>53.622017890359231</v>
      </c>
      <c r="D98" s="9">
        <f>Grundpris_SEK!D98+Legeringstilägg_SEK!D98</f>
        <v>38.70300051306549</v>
      </c>
      <c r="E98" s="9">
        <f>Grundpris_SEK!E98+Legeringstilägg_SEK!E98</f>
        <v>57.170159825734991</v>
      </c>
      <c r="F98" s="10">
        <f>Grundpris_SEK!F98+Legeringstilägg_SEK!F98</f>
        <v>26.978144346161486</v>
      </c>
    </row>
    <row r="99" spans="2:6" hidden="1" x14ac:dyDescent="0.2">
      <c r="B99" s="16">
        <v>41883</v>
      </c>
      <c r="C99" s="14">
        <f>Grundpris_SEK!C99+Legeringstilägg_SEK!C99</f>
        <v>53.542017890359233</v>
      </c>
      <c r="D99" s="9">
        <f>Grundpris_SEK!D99+Legeringstilägg_SEK!D99</f>
        <v>38.693000513065492</v>
      </c>
      <c r="E99" s="9">
        <f>Grundpris_SEK!E99+Legeringstilägg_SEK!E99</f>
        <v>57.230159825734994</v>
      </c>
      <c r="F99" s="10">
        <f>Grundpris_SEK!F99+Legeringstilägg_SEK!F99</f>
        <v>27.038144346161484</v>
      </c>
    </row>
    <row r="100" spans="2:6" hidden="1" x14ac:dyDescent="0.2">
      <c r="B100" s="16">
        <v>41913</v>
      </c>
      <c r="C100" s="14">
        <f>Grundpris_SEK!C100+Legeringstilägg_SEK!C100</f>
        <v>53.819961335865102</v>
      </c>
      <c r="D100" s="9">
        <f>Grundpris_SEK!D100+Legeringstilägg_SEK!D100</f>
        <v>38.906364924003149</v>
      </c>
      <c r="E100" s="9">
        <f>Grundpris_SEK!E100+Legeringstilägg_SEK!E100</f>
        <v>58.335547130494945</v>
      </c>
      <c r="F100" s="10">
        <f>Grundpris_SEK!F100+Legeringstilägg_SEK!F100</f>
        <v>27.535892247198227</v>
      </c>
    </row>
    <row r="101" spans="2:6" hidden="1" x14ac:dyDescent="0.2">
      <c r="B101" s="16">
        <v>41944</v>
      </c>
      <c r="C101" s="14">
        <f>Grundpris_SEK!C101+Legeringstilägg_SEK!C101</f>
        <v>51.549961335865099</v>
      </c>
      <c r="D101" s="9">
        <f>Grundpris_SEK!D101+Legeringstilägg_SEK!D101</f>
        <v>37.666364924003148</v>
      </c>
      <c r="E101" s="9">
        <f>Grundpris_SEK!E101+Legeringstilägg_SEK!E101</f>
        <v>57.885547130494942</v>
      </c>
      <c r="F101" s="10">
        <f>Grundpris_SEK!F101+Legeringstilägg_SEK!F101</f>
        <v>27.385892247198228</v>
      </c>
    </row>
    <row r="102" spans="2:6" hidden="1" x14ac:dyDescent="0.2">
      <c r="B102" s="16">
        <v>41974</v>
      </c>
      <c r="C102" s="14">
        <f>Grundpris_SEK!C102+Legeringstilägg_SEK!C102</f>
        <v>50.779961335865096</v>
      </c>
      <c r="D102" s="9">
        <f>Grundpris_SEK!D102+Legeringstilägg_SEK!D102</f>
        <v>37.156364924003149</v>
      </c>
      <c r="E102" s="9">
        <f>Grundpris_SEK!E102+Legeringstilägg_SEK!E102</f>
        <v>57.715547130494947</v>
      </c>
      <c r="F102" s="10">
        <f>Grundpris_SEK!F102+Legeringstilägg_SEK!F102</f>
        <v>27.285892247198227</v>
      </c>
    </row>
    <row r="103" spans="2:6" hidden="1" x14ac:dyDescent="0.2">
      <c r="B103" s="16">
        <v>42005</v>
      </c>
      <c r="C103" s="14">
        <f>Grundpris_SEK!C103+Legeringstilägg_SEK!C103</f>
        <v>51.669961335865096</v>
      </c>
      <c r="D103" s="9">
        <f>Grundpris_SEK!D103+Legeringstilägg_SEK!D103</f>
        <v>38.006364924003151</v>
      </c>
      <c r="E103" s="9">
        <f>Grundpris_SEK!E103+Legeringstilägg_SEK!E103</f>
        <v>57.785547130494948</v>
      </c>
      <c r="F103" s="10">
        <f>Grundpris_SEK!F103+Legeringstilägg_SEK!F103</f>
        <v>27.285892247198227</v>
      </c>
    </row>
    <row r="104" spans="2:6" hidden="1" x14ac:dyDescent="0.2">
      <c r="B104" s="16">
        <v>42036</v>
      </c>
      <c r="C104" s="14">
        <f>Grundpris_SEK!C104+Legeringstilägg_SEK!C104</f>
        <v>51.619961335865099</v>
      </c>
      <c r="D104" s="9">
        <f>Grundpris_SEK!D104+Legeringstilägg_SEK!D104</f>
        <v>37.876364924003148</v>
      </c>
      <c r="E104" s="9">
        <f>Grundpris_SEK!E104+Legeringstilägg_SEK!E104</f>
        <v>57.975547130494945</v>
      </c>
      <c r="F104" s="10">
        <f>Grundpris_SEK!F104+Legeringstilägg_SEK!F104</f>
        <v>27.495892247198228</v>
      </c>
    </row>
    <row r="105" spans="2:6" hidden="1" x14ac:dyDescent="0.2">
      <c r="B105" s="16">
        <v>42064</v>
      </c>
      <c r="C105" s="14">
        <f>Grundpris_SEK!C105+Legeringstilägg_SEK!C105</f>
        <v>51.859961335865094</v>
      </c>
      <c r="D105" s="9">
        <f>Grundpris_SEK!D105+Legeringstilägg_SEK!D105</f>
        <v>38.136364924003146</v>
      </c>
      <c r="E105" s="9">
        <f>Grundpris_SEK!E105+Legeringstilägg_SEK!E105</f>
        <v>58.055547130494944</v>
      </c>
      <c r="F105" s="10">
        <f>Grundpris_SEK!F105+Legeringstilägg_SEK!F105</f>
        <v>27.505892247198229</v>
      </c>
    </row>
    <row r="106" spans="2:6" hidden="1" x14ac:dyDescent="0.2">
      <c r="B106" s="16">
        <v>42095</v>
      </c>
      <c r="C106" s="14">
        <f>Grundpris_SEK!C106+Legeringstilägg_SEK!C106</f>
        <v>51.329961335865093</v>
      </c>
      <c r="D106" s="9">
        <f>Grundpris_SEK!D106+Legeringstilägg_SEK!D106</f>
        <v>37.906364924003149</v>
      </c>
      <c r="E106" s="9">
        <f>Grundpris_SEK!E106+Legeringstilägg_SEK!E106</f>
        <v>58.035547130494948</v>
      </c>
      <c r="F106" s="10">
        <f>Grundpris_SEK!F106+Legeringstilägg_SEK!F106</f>
        <v>27.515892247198231</v>
      </c>
    </row>
    <row r="107" spans="2:6" hidden="1" x14ac:dyDescent="0.2">
      <c r="B107" s="16">
        <v>42125</v>
      </c>
      <c r="C107" s="14">
        <f>Grundpris_SEK!C107+Legeringstilägg_SEK!C107</f>
        <v>52.037217354369055</v>
      </c>
      <c r="D107" s="9">
        <f>Grundpris_SEK!D107+Legeringstilägg_SEK!D107</f>
        <v>38.212158858965424</v>
      </c>
      <c r="E107" s="9">
        <f>Grundpris_SEK!E107+Legeringstilägg_SEK!E107</f>
        <v>59.095744388539408</v>
      </c>
      <c r="F107" s="10">
        <f>Grundpris_SEK!F107+Legeringstilägg_SEK!F107</f>
        <v>27.941840738070137</v>
      </c>
    </row>
    <row r="108" spans="2:6" hidden="1" x14ac:dyDescent="0.2">
      <c r="B108" s="16">
        <v>42156</v>
      </c>
      <c r="C108" s="14">
        <f>Grundpris_SEK!C108+Legeringstilägg_SEK!C108</f>
        <v>52.138111480933091</v>
      </c>
      <c r="D108" s="9">
        <f>Grundpris_SEK!D108+Legeringstilägg_SEK!D108</f>
        <v>38.610020195308969</v>
      </c>
      <c r="E108" s="9">
        <f>Grundpris_SEK!E108+Legeringstilägg_SEK!E108</f>
        <v>58.744833778617192</v>
      </c>
      <c r="F108" s="10">
        <f>Grundpris_SEK!F108+Legeringstilägg_SEK!F108</f>
        <v>27.881840738070139</v>
      </c>
    </row>
    <row r="109" spans="2:6" hidden="1" x14ac:dyDescent="0.2">
      <c r="B109" s="16">
        <v>42186</v>
      </c>
      <c r="C109" s="14">
        <f>Grundpris_SEK!C109+Legeringstilägg_SEK!C109</f>
        <v>51.438111480933095</v>
      </c>
      <c r="D109" s="9">
        <f>Grundpris_SEK!D109+Legeringstilägg_SEK!D109</f>
        <v>38.18002019530897</v>
      </c>
      <c r="E109" s="9">
        <f>Grundpris_SEK!E109+Legeringstilägg_SEK!E109</f>
        <v>58.654833778617188</v>
      </c>
      <c r="F109" s="10">
        <f>Grundpris_SEK!F109+Legeringstilägg_SEK!F109</f>
        <v>27.961840738070137</v>
      </c>
    </row>
    <row r="110" spans="2:6" hidden="1" x14ac:dyDescent="0.2">
      <c r="B110" s="16">
        <v>42217</v>
      </c>
      <c r="C110" s="14">
        <f>Grundpris_SEK!C110+Legeringstilägg_SEK!C110</f>
        <v>50.098111480933099</v>
      </c>
      <c r="D110" s="9">
        <f>Grundpris_SEK!D110+Legeringstilägg_SEK!D110</f>
        <v>37.540020195308969</v>
      </c>
      <c r="E110" s="9">
        <f>Grundpris_SEK!E110+Legeringstilägg_SEK!E110</f>
        <v>58.414833778617194</v>
      </c>
      <c r="F110" s="10">
        <f>Grundpris_SEK!F110+Legeringstilägg_SEK!F110</f>
        <v>27.861840738070136</v>
      </c>
    </row>
    <row r="111" spans="2:6" hidden="1" x14ac:dyDescent="0.2">
      <c r="B111" s="16">
        <v>42248</v>
      </c>
      <c r="C111" s="14">
        <f>Grundpris_SEK!C111+Legeringstilägg_SEK!C111</f>
        <v>49.769999999999996</v>
      </c>
      <c r="D111" s="9">
        <f>Grundpris_SEK!D111+Legeringstilägg_SEK!D111</f>
        <v>37.44</v>
      </c>
      <c r="E111" s="9">
        <f>Grundpris_SEK!E111+Legeringstilägg_SEK!E111</f>
        <v>58.910000000000004</v>
      </c>
      <c r="F111" s="10">
        <f>Grundpris_SEK!F111+Legeringstilägg_SEK!F111</f>
        <v>31.74</v>
      </c>
    </row>
    <row r="112" spans="2:6" hidden="1" x14ac:dyDescent="0.2">
      <c r="B112" s="16">
        <v>42278</v>
      </c>
      <c r="C112" s="14">
        <f>Grundpris_SEK!C112+Legeringstilägg_SEK!C112</f>
        <v>48.4</v>
      </c>
      <c r="D112" s="9">
        <f>Grundpris_SEK!D112+Legeringstilägg_SEK!D112</f>
        <v>36.51</v>
      </c>
      <c r="E112" s="9">
        <f>Grundpris_SEK!E112+Legeringstilägg_SEK!E112</f>
        <v>58.57</v>
      </c>
      <c r="F112" s="10">
        <f>Grundpris_SEK!F112+Legeringstilägg_SEK!F112</f>
        <v>31.61</v>
      </c>
    </row>
    <row r="113" spans="2:6" hidden="1" x14ac:dyDescent="0.2">
      <c r="B113" s="16">
        <v>42309</v>
      </c>
      <c r="C113" s="14">
        <f>Grundpris_SEK!C113+Legeringstilägg_SEK!C113</f>
        <v>48.34</v>
      </c>
      <c r="D113" s="9">
        <f>Grundpris_SEK!D113+Legeringstilägg_SEK!D113</f>
        <v>36.53</v>
      </c>
      <c r="E113" s="9">
        <f>Grundpris_SEK!E113+Legeringstilägg_SEK!E113</f>
        <v>58.510000000000005</v>
      </c>
      <c r="F113" s="10">
        <f>Grundpris_SEK!F113+Legeringstilägg_SEK!F113</f>
        <v>31.5</v>
      </c>
    </row>
    <row r="114" spans="2:6" hidden="1" x14ac:dyDescent="0.2">
      <c r="B114" s="16">
        <v>42339</v>
      </c>
      <c r="C114" s="14">
        <f>Grundpris_SEK!C114+Legeringstilägg_SEK!C114</f>
        <v>48.22</v>
      </c>
      <c r="D114" s="9">
        <f>Grundpris_SEK!D114+Legeringstilägg_SEK!D114</f>
        <v>36.61</v>
      </c>
      <c r="E114" s="9">
        <f>Grundpris_SEK!E114+Legeringstilägg_SEK!E114</f>
        <v>58.59</v>
      </c>
      <c r="F114" s="10">
        <f>Grundpris_SEK!F114+Legeringstilägg_SEK!F114</f>
        <v>31.599999999999998</v>
      </c>
    </row>
    <row r="115" spans="2:6" hidden="1" x14ac:dyDescent="0.2">
      <c r="B115" s="16">
        <v>42370</v>
      </c>
      <c r="C115" s="14">
        <f>Grundpris_SEK!C115+Legeringstilägg_SEK!C115</f>
        <v>47.15</v>
      </c>
      <c r="D115" s="9">
        <f>Grundpris_SEK!D115+Legeringstilägg_SEK!D115</f>
        <v>35.79</v>
      </c>
      <c r="E115" s="9">
        <f>Grundpris_SEK!E115+Legeringstilägg_SEK!E115</f>
        <v>58.47</v>
      </c>
      <c r="F115" s="10">
        <f>Grundpris_SEK!F115+Legeringstilägg_SEK!F115</f>
        <v>31.659999999999997</v>
      </c>
    </row>
    <row r="116" spans="2:6" hidden="1" x14ac:dyDescent="0.2">
      <c r="B116" s="16">
        <v>42401</v>
      </c>
      <c r="C116" s="14">
        <f>Grundpris_SEK!C116+Legeringstilägg_SEK!C116</f>
        <v>46.74</v>
      </c>
      <c r="D116" s="9">
        <f>Grundpris_SEK!D116+Legeringstilägg_SEK!D116</f>
        <v>35.26</v>
      </c>
      <c r="E116" s="9">
        <f>Grundpris_SEK!E116+Legeringstilägg_SEK!E116</f>
        <v>58.1</v>
      </c>
      <c r="F116" s="10">
        <f>Grundpris_SEK!F116+Legeringstilägg_SEK!F116</f>
        <v>30.7702409263402</v>
      </c>
    </row>
    <row r="117" spans="2:6" hidden="1" x14ac:dyDescent="0.2">
      <c r="B117" s="16">
        <v>42430</v>
      </c>
      <c r="C117" s="14">
        <f>Grundpris_SEK!C117+Legeringstilägg_SEK!C117</f>
        <v>46.4</v>
      </c>
      <c r="D117" s="9">
        <f>Grundpris_SEK!D117+Legeringstilägg_SEK!D117</f>
        <v>34.96</v>
      </c>
      <c r="E117" s="9">
        <f>Grundpris_SEK!E117+Legeringstilägg_SEK!E117</f>
        <v>58</v>
      </c>
      <c r="F117" s="10">
        <f>Grundpris_SEK!F117+Legeringstilägg_SEK!F117</f>
        <v>30.590240926340201</v>
      </c>
    </row>
    <row r="118" spans="2:6" hidden="1" x14ac:dyDescent="0.2">
      <c r="B118" s="16">
        <v>42461</v>
      </c>
      <c r="C118" s="14">
        <f>Grundpris_SEK!C118+Legeringstilägg_SEK!C118</f>
        <v>46.86</v>
      </c>
      <c r="D118" s="9">
        <f>Grundpris_SEK!D118+Legeringstilägg_SEK!D118</f>
        <v>35.299999999999997</v>
      </c>
      <c r="E118" s="9">
        <f>Grundpris_SEK!E118+Legeringstilägg_SEK!E118</f>
        <v>58.07</v>
      </c>
      <c r="F118" s="10">
        <f>Grundpris_SEK!F118+Legeringstilägg_SEK!F118</f>
        <v>30.650240926340199</v>
      </c>
    </row>
    <row r="119" spans="2:6" hidden="1" x14ac:dyDescent="0.2">
      <c r="B119" s="16">
        <v>42491</v>
      </c>
      <c r="C119" s="14">
        <f>Grundpris_SEK!C119+Legeringstilägg_SEK!C119</f>
        <v>46.57</v>
      </c>
      <c r="D119" s="9">
        <f>Grundpris_SEK!D119+Legeringstilägg_SEK!D119</f>
        <v>35.07</v>
      </c>
      <c r="E119" s="9">
        <f>Grundpris_SEK!E119+Legeringstilägg_SEK!E119</f>
        <v>57.93</v>
      </c>
      <c r="F119" s="10">
        <f>Grundpris_SEK!F119+Legeringstilägg_SEK!F119</f>
        <v>30.7002409263402</v>
      </c>
    </row>
    <row r="120" spans="2:6" hidden="1" x14ac:dyDescent="0.2">
      <c r="B120" s="16">
        <v>42522</v>
      </c>
      <c r="C120" s="14">
        <f>Grundpris_SEK!C120+Legeringstilägg_SEK!C120</f>
        <v>47.67</v>
      </c>
      <c r="D120" s="9">
        <f>Grundpris_SEK!D120+Legeringstilägg_SEK!D120</f>
        <v>35.93</v>
      </c>
      <c r="E120" s="9">
        <f>Grundpris_SEK!E120+Legeringstilägg_SEK!E120</f>
        <v>58.27</v>
      </c>
      <c r="F120" s="10">
        <f>Grundpris_SEK!F120+Legeringstilägg_SEK!F120</f>
        <v>32.642168033025619</v>
      </c>
    </row>
    <row r="121" spans="2:6" hidden="1" x14ac:dyDescent="0.2">
      <c r="B121" s="16">
        <v>42552</v>
      </c>
      <c r="C121" s="14">
        <f>Grundpris_SEK!C121+Legeringstilägg_SEK!C121</f>
        <v>48.49</v>
      </c>
      <c r="D121" s="9">
        <f>Grundpris_SEK!D121+Legeringstilägg_SEK!D121</f>
        <v>36.290000000000006</v>
      </c>
      <c r="E121" s="9">
        <f>Grundpris_SEK!E121+Legeringstilägg_SEK!E121</f>
        <v>58.52</v>
      </c>
      <c r="F121" s="10">
        <f>Grundpris_SEK!F121+Legeringstilägg_SEK!F121</f>
        <v>31.090240926340201</v>
      </c>
    </row>
    <row r="122" spans="2:6" hidden="1" x14ac:dyDescent="0.2">
      <c r="B122" s="16">
        <v>42583</v>
      </c>
      <c r="C122" s="14">
        <f>Grundpris_SEK!C122+Legeringstilägg_SEK!C122</f>
        <v>49.77</v>
      </c>
      <c r="D122" s="9">
        <f>Grundpris_SEK!D122+Legeringstilägg_SEK!D122</f>
        <v>37.450000000000003</v>
      </c>
      <c r="E122" s="9">
        <f>Grundpris_SEK!E122+Legeringstilägg_SEK!E122</f>
        <v>58.890000000000008</v>
      </c>
      <c r="F122" s="10">
        <f>Grundpris_SEK!F122+Legeringstilägg_SEK!F122</f>
        <v>31.2002409263402</v>
      </c>
    </row>
    <row r="123" spans="2:6" hidden="1" x14ac:dyDescent="0.2">
      <c r="B123" s="16">
        <v>42614</v>
      </c>
      <c r="C123" s="14">
        <f>Grundpris_SEK!C123+Legeringstilägg_SEK!C123</f>
        <v>52.06</v>
      </c>
      <c r="D123" s="9">
        <f>Grundpris_SEK!D123+Legeringstilägg_SEK!D123</f>
        <v>39.300000000000004</v>
      </c>
      <c r="E123" s="9">
        <f>Grundpris_SEK!E123+Legeringstilägg_SEK!E123</f>
        <v>60.43</v>
      </c>
      <c r="F123" s="10">
        <f>Grundpris_SEK!F123+Legeringstilägg_SEK!F123</f>
        <v>30.988829329629933</v>
      </c>
    </row>
    <row r="124" spans="2:6" hidden="1" x14ac:dyDescent="0.2">
      <c r="B124" s="16">
        <v>42644</v>
      </c>
      <c r="C124" s="14">
        <f>Grundpris_SEK!C124+Legeringstilägg_SEK!C124</f>
        <v>51.870000000000005</v>
      </c>
      <c r="D124" s="9">
        <f>Grundpris_SEK!D124+Legeringstilägg_SEK!D124</f>
        <v>39.230000000000004</v>
      </c>
      <c r="E124" s="9">
        <f>Grundpris_SEK!E124+Legeringstilägg_SEK!E124</f>
        <v>60.42</v>
      </c>
      <c r="F124" s="10">
        <f>Grundpris_SEK!F124+Legeringstilägg_SEK!F124</f>
        <v>30.906351052299819</v>
      </c>
    </row>
    <row r="125" spans="2:6" hidden="1" x14ac:dyDescent="0.2">
      <c r="B125" s="16">
        <v>42675</v>
      </c>
      <c r="C125" s="14">
        <f>Grundpris_SEK!C125+Legeringstilägg_SEK!C125</f>
        <v>53.760000000000005</v>
      </c>
      <c r="D125" s="9">
        <f>Grundpris_SEK!D125+Legeringstilägg_SEK!D125</f>
        <v>40.619999999999997</v>
      </c>
      <c r="E125" s="9">
        <f>Grundpris_SEK!E125+Legeringstilägg_SEK!E125</f>
        <v>62.120000000000005</v>
      </c>
      <c r="F125" s="10">
        <f>Grundpris_SEK!F125+Legeringstilägg_SEK!F125</f>
        <v>31.729142484919166</v>
      </c>
    </row>
    <row r="126" spans="2:6" hidden="1" x14ac:dyDescent="0.2">
      <c r="B126" s="16">
        <v>42705</v>
      </c>
      <c r="C126" s="14">
        <f>Grundpris_SEK!C126+Legeringstilägg_SEK!C126</f>
        <v>55.89</v>
      </c>
      <c r="D126" s="9">
        <f>Grundpris_SEK!D126+Legeringstilägg_SEK!D126</f>
        <v>42.47</v>
      </c>
      <c r="E126" s="9">
        <f>Grundpris_SEK!E126+Legeringstilägg_SEK!E126</f>
        <v>63.260000000000005</v>
      </c>
      <c r="F126" s="10">
        <f>Grundpris_SEK!F126+Legeringstilägg_SEK!F126</f>
        <v>32.837054643757817</v>
      </c>
    </row>
    <row r="127" spans="2:6" hidden="1" x14ac:dyDescent="0.2">
      <c r="B127" s="16">
        <v>42736</v>
      </c>
      <c r="C127" s="14">
        <f>Grundpris_SEK!C127+Legeringstilägg_SEK!C127</f>
        <v>58.63947769604421</v>
      </c>
      <c r="D127" s="9">
        <f>Grundpris_SEK!D127+Legeringstilägg_SEK!D127</f>
        <v>44.604015263746305</v>
      </c>
      <c r="E127" s="9">
        <f>Grundpris_SEK!E127+Legeringstilägg_SEK!E127</f>
        <v>65.537891705974062</v>
      </c>
      <c r="F127" s="10">
        <f>Grundpris_SEK!F127+Legeringstilägg_SEK!F127</f>
        <v>39.6</v>
      </c>
    </row>
    <row r="128" spans="2:6" hidden="1" x14ac:dyDescent="0.2">
      <c r="B128" s="16">
        <v>42767</v>
      </c>
      <c r="C128" s="14">
        <f>Grundpris_SEK!C128+Legeringstilägg_SEK!C128</f>
        <v>58.331495620224445</v>
      </c>
      <c r="D128" s="9">
        <f>Grundpris_SEK!D128+Legeringstilägg_SEK!D128</f>
        <v>44.784415055604313</v>
      </c>
      <c r="E128" s="9">
        <f>Grundpris_SEK!E128+Legeringstilägg_SEK!E128</f>
        <v>66.036023107928401</v>
      </c>
      <c r="F128" s="10">
        <f>Grundpris_SEK!F128+Legeringstilägg_SEK!F128</f>
        <v>40.74</v>
      </c>
    </row>
    <row r="129" spans="2:6" hidden="1" x14ac:dyDescent="0.2">
      <c r="B129" s="16">
        <v>42795</v>
      </c>
      <c r="C129" s="14">
        <f>Grundpris_SEK!C129+Legeringstilägg_SEK!C129</f>
        <v>57.951495620224449</v>
      </c>
      <c r="D129" s="9">
        <f>Grundpris_SEK!D129+Legeringstilägg_SEK!D129</f>
        <v>44.364415055604312</v>
      </c>
      <c r="E129" s="9">
        <f>Grundpris_SEK!E129+Legeringstilägg_SEK!E129</f>
        <v>65.606023107928408</v>
      </c>
      <c r="F129" s="10">
        <f>Grundpris_SEK!F129+Legeringstilägg_SEK!F129</f>
        <v>40.480000000000004</v>
      </c>
    </row>
    <row r="130" spans="2:6" hidden="1" x14ac:dyDescent="0.2">
      <c r="B130" s="16">
        <v>42826</v>
      </c>
      <c r="C130" s="14">
        <f>Grundpris_SEK!C130+Legeringstilägg_SEK!C130</f>
        <v>59.627380750884186</v>
      </c>
      <c r="D130" s="9">
        <f>Grundpris_SEK!D130+Legeringstilägg_SEK!D130</f>
        <v>45.6117753886315</v>
      </c>
      <c r="E130" s="9">
        <f>Grundpris_SEK!E130+Legeringstilägg_SEK!E130</f>
        <v>65.694945680783988</v>
      </c>
      <c r="F130" s="10">
        <f>Grundpris_SEK!F130+Legeringstilägg_SEK!F130</f>
        <v>36.69</v>
      </c>
    </row>
    <row r="131" spans="2:6" hidden="1" x14ac:dyDescent="0.2">
      <c r="B131" s="16">
        <v>42856</v>
      </c>
      <c r="C131" s="14">
        <f>Grundpris_SEK!C131+Legeringstilägg_SEK!C131</f>
        <v>58.897380750884182</v>
      </c>
      <c r="D131" s="9">
        <f>Grundpris_SEK!D131+Legeringstilägg_SEK!D131</f>
        <v>44.661775388631504</v>
      </c>
      <c r="E131" s="9">
        <f>Grundpris_SEK!E131+Legeringstilägg_SEK!E131</f>
        <v>65.284945680783991</v>
      </c>
      <c r="F131" s="10">
        <f>Grundpris_SEK!F131+Legeringstilägg_SEK!F131</f>
        <v>36.35</v>
      </c>
    </row>
    <row r="132" spans="2:6" hidden="1" x14ac:dyDescent="0.2">
      <c r="B132" s="16">
        <v>42887</v>
      </c>
      <c r="C132" s="14">
        <f>Grundpris_SEK!C132+Legeringstilägg_SEK!C132</f>
        <v>57.587380750884179</v>
      </c>
      <c r="D132" s="9">
        <f>Grundpris_SEK!D132+Legeringstilägg_SEK!D132</f>
        <v>43.751775388631501</v>
      </c>
      <c r="E132" s="9">
        <f>Grundpris_SEK!E132+Legeringstilägg_SEK!E132</f>
        <v>64.824945680783983</v>
      </c>
      <c r="F132" s="10">
        <f>Grundpris_SEK!F132+Legeringstilägg_SEK!F132</f>
        <v>36.07</v>
      </c>
    </row>
    <row r="133" spans="2:6" hidden="1" x14ac:dyDescent="0.2">
      <c r="B133" s="16">
        <v>42917</v>
      </c>
      <c r="C133" s="14">
        <f>Grundpris_SEK!C133+Legeringstilägg_SEK!C133</f>
        <v>56.627380750884186</v>
      </c>
      <c r="D133" s="9">
        <f>Grundpris_SEK!D133+Legeringstilägg_SEK!D133</f>
        <v>43.371775388631505</v>
      </c>
      <c r="E133" s="9">
        <f>Grundpris_SEK!E133+Legeringstilägg_SEK!E133</f>
        <v>64.524945680783986</v>
      </c>
      <c r="F133" s="10">
        <f>Grundpris_SEK!F133+Legeringstilägg_SEK!F133</f>
        <v>35.980000000000004</v>
      </c>
    </row>
    <row r="134" spans="2:6" hidden="1" x14ac:dyDescent="0.2">
      <c r="B134" s="16">
        <v>42948</v>
      </c>
      <c r="C134" s="14">
        <f>Grundpris_SEK!C134+Legeringstilägg_SEK!C134</f>
        <v>55.427380750884183</v>
      </c>
      <c r="D134" s="9">
        <f>Grundpris_SEK!D134+Legeringstilägg_SEK!D134</f>
        <v>42.441775388631498</v>
      </c>
      <c r="E134" s="9">
        <f>Grundpris_SEK!E134+Legeringstilägg_SEK!E134</f>
        <v>63.194945680783988</v>
      </c>
      <c r="F134" s="10">
        <f>Grundpris_SEK!F134+Legeringstilägg_SEK!F134</f>
        <v>34.99</v>
      </c>
    </row>
    <row r="135" spans="2:6" hidden="1" x14ac:dyDescent="0.2">
      <c r="B135" s="16">
        <v>42979</v>
      </c>
      <c r="C135" s="14">
        <f>Grundpris_SEK!C135+Legeringstilägg_SEK!C135</f>
        <v>55.677380750884183</v>
      </c>
      <c r="D135" s="9">
        <f>Grundpris_SEK!D135+Legeringstilägg_SEK!D135</f>
        <v>42.381775388631503</v>
      </c>
      <c r="E135" s="9">
        <f>Grundpris_SEK!E135+Legeringstilägg_SEK!E135</f>
        <v>62.594945680783987</v>
      </c>
      <c r="F135" s="10">
        <f>Grundpris_SEK!F135+Legeringstilägg_SEK!F135</f>
        <v>34.42</v>
      </c>
    </row>
    <row r="136" spans="2:6" hidden="1" x14ac:dyDescent="0.2">
      <c r="B136" s="16">
        <v>43009</v>
      </c>
      <c r="C136" s="14">
        <f>Grundpris_SEK!C136+Legeringstilägg_SEK!C136</f>
        <v>57.357380750884182</v>
      </c>
      <c r="D136" s="9">
        <f>Grundpris_SEK!D136+Legeringstilägg_SEK!D136</f>
        <v>43.651775388631506</v>
      </c>
      <c r="E136" s="9">
        <f>Grundpris_SEK!E136+Legeringstilägg_SEK!E136</f>
        <v>63.304945680783987</v>
      </c>
      <c r="F136" s="10">
        <f>Grundpris_SEK!F136+Legeringstilägg_SEK!F136</f>
        <v>34.89</v>
      </c>
    </row>
    <row r="137" spans="2:6" hidden="1" x14ac:dyDescent="0.2">
      <c r="B137" s="16">
        <v>43040</v>
      </c>
      <c r="C137" s="14">
        <f>Grundpris_SEK!C137+Legeringstilägg_SEK!C137</f>
        <v>58.371941080978445</v>
      </c>
      <c r="D137" s="9">
        <f>Grundpris_SEK!D137+Legeringstilägg_SEK!D137</f>
        <v>44.606453116442594</v>
      </c>
      <c r="E137" s="9">
        <f>Grundpris_SEK!E137+Legeringstilägg_SEK!E137</f>
        <v>66.193869130649304</v>
      </c>
      <c r="F137" s="10">
        <f>Grundpris_SEK!F137+Legeringstilägg_SEK!F137</f>
        <v>35.47</v>
      </c>
    </row>
    <row r="138" spans="2:6" hidden="1" x14ac:dyDescent="0.2">
      <c r="B138" s="16">
        <v>43070</v>
      </c>
      <c r="C138" s="14">
        <f>Grundpris_SEK!C138+Legeringstilägg_SEK!C138</f>
        <v>60.031941080978442</v>
      </c>
      <c r="D138" s="9">
        <f>Grundpris_SEK!D138+Legeringstilägg_SEK!D138</f>
        <v>45.836453116442598</v>
      </c>
      <c r="E138" s="9">
        <f>Grundpris_SEK!E138+Legeringstilägg_SEK!E138</f>
        <v>67.75</v>
      </c>
      <c r="F138" s="10">
        <f>Grundpris_SEK!F138+Legeringstilägg_SEK!F138</f>
        <v>35.61</v>
      </c>
    </row>
    <row r="139" spans="2:6" hidden="1" x14ac:dyDescent="0.2">
      <c r="B139" s="16">
        <v>43101</v>
      </c>
      <c r="C139" s="14">
        <f>Grundpris_SEK!C139+Legeringstilägg_SEK!C139</f>
        <v>59.621941080978445</v>
      </c>
      <c r="D139" s="9">
        <f>Grundpris_SEK!D139+Legeringstilägg_SEK!D139</f>
        <v>45.356453116442594</v>
      </c>
      <c r="E139" s="9">
        <f>Grundpris_SEK!E139+Legeringstilägg_SEK!E139</f>
        <v>67.78</v>
      </c>
      <c r="F139" s="10">
        <f>Grundpris_SEK!F139+Legeringstilägg_SEK!F139</f>
        <v>35.72</v>
      </c>
    </row>
    <row r="140" spans="2:6" hidden="1" x14ac:dyDescent="0.2">
      <c r="B140" s="16">
        <v>43132</v>
      </c>
      <c r="C140" s="14">
        <f>Grundpris_SEK!C140+Legeringstilägg_SEK!C140</f>
        <v>60.61194108097844</v>
      </c>
      <c r="D140" s="9">
        <f>Grundpris_SEK!D140+Legeringstilägg_SEK!D140</f>
        <v>45.496453116442595</v>
      </c>
      <c r="E140" s="9">
        <f>Grundpris_SEK!E140+Legeringstilägg_SEK!E140</f>
        <v>67.45</v>
      </c>
      <c r="F140" s="10">
        <f>Grundpris_SEK!F140+Legeringstilägg_SEK!F140</f>
        <v>35.25</v>
      </c>
    </row>
    <row r="141" spans="2:6" hidden="1" x14ac:dyDescent="0.2">
      <c r="B141" s="16">
        <v>43160</v>
      </c>
      <c r="C141" s="14">
        <f>Grundpris_SEK!C141+Legeringstilägg_SEK!C141</f>
        <v>61.721941080978446</v>
      </c>
      <c r="D141" s="9">
        <f>Grundpris_SEK!D141+Legeringstilägg_SEK!D141</f>
        <v>45.866453116442592</v>
      </c>
      <c r="E141" s="9">
        <f>Grundpris_SEK!E141+Legeringstilägg_SEK!E141</f>
        <v>67.55</v>
      </c>
      <c r="F141" s="10">
        <f>Grundpris_SEK!F141+Legeringstilägg_SEK!F141</f>
        <v>35.11</v>
      </c>
    </row>
    <row r="142" spans="2:6" hidden="1" x14ac:dyDescent="0.2">
      <c r="B142" s="16">
        <v>43191</v>
      </c>
      <c r="C142" s="14">
        <f>Grundpris_SEK!C142+Legeringstilägg_SEK!C142</f>
        <v>62.981941080978444</v>
      </c>
      <c r="D142" s="9">
        <f>Grundpris_SEK!D142+Legeringstilägg_SEK!D142</f>
        <v>46.756453116442593</v>
      </c>
      <c r="E142" s="9">
        <f>Grundpris_SEK!E142+Legeringstilägg_SEK!E142</f>
        <v>68.320000000000007</v>
      </c>
      <c r="F142" s="10">
        <f>Grundpris_SEK!F142+Legeringstilägg_SEK!F142</f>
        <v>35.700000000000003</v>
      </c>
    </row>
    <row r="143" spans="2:6" hidden="1" x14ac:dyDescent="0.2">
      <c r="B143" s="16">
        <v>43221</v>
      </c>
      <c r="C143" s="14">
        <f>Grundpris_SEK!C143+Legeringstilägg_SEK!C143</f>
        <v>62.720000000000006</v>
      </c>
      <c r="D143" s="9">
        <f>Grundpris_SEK!D143+Legeringstilägg_SEK!D143</f>
        <v>46.05</v>
      </c>
      <c r="E143" s="9">
        <f>Grundpris_SEK!E143+Legeringstilägg_SEK!E143</f>
        <v>68.680000000000007</v>
      </c>
      <c r="F143" s="10">
        <f>Grundpris_SEK!F143+Legeringstilägg_SEK!F143</f>
        <v>36.049999999999997</v>
      </c>
    </row>
    <row r="144" spans="2:6" hidden="1" x14ac:dyDescent="0.2">
      <c r="B144" s="16">
        <v>43252</v>
      </c>
      <c r="C144" s="14">
        <f>Grundpris_SEK!C144+Legeringstilägg_SEK!C144</f>
        <v>65.56</v>
      </c>
      <c r="D144" s="9">
        <f>Grundpris_SEK!D144+Legeringstilägg_SEK!D144</f>
        <v>48.260000000000005</v>
      </c>
      <c r="E144" s="9">
        <f>Grundpris_SEK!E144+Legeringstilägg_SEK!E144</f>
        <v>69.570000000000007</v>
      </c>
      <c r="F144" s="10">
        <f>Grundpris_SEK!F144+Legeringstilägg_SEK!F144</f>
        <v>36.47</v>
      </c>
    </row>
    <row r="145" spans="2:6" hidden="1" x14ac:dyDescent="0.2">
      <c r="B145" s="16">
        <v>43282</v>
      </c>
      <c r="C145" s="14">
        <f>Grundpris_SEK!C145+Legeringstilägg_SEK!C145</f>
        <v>66.61</v>
      </c>
      <c r="D145" s="9">
        <f>Grundpris_SEK!D145+Legeringstilägg_SEK!D145</f>
        <v>49.230000000000004</v>
      </c>
      <c r="E145" s="9">
        <f>Grundpris_SEK!E145+Legeringstilägg_SEK!E145</f>
        <v>69.75</v>
      </c>
      <c r="F145" s="10">
        <f>Grundpris_SEK!F145+Legeringstilägg_SEK!F145</f>
        <v>36.53</v>
      </c>
    </row>
    <row r="146" spans="2:6" hidden="1" x14ac:dyDescent="0.2">
      <c r="B146" s="16">
        <v>43313</v>
      </c>
      <c r="C146" s="14">
        <f>Grundpris_SEK!C146+Legeringstilägg_SEK!C146</f>
        <v>65.72</v>
      </c>
      <c r="D146" s="9">
        <f>Grundpris_SEK!D146+Legeringstilägg_SEK!D146</f>
        <v>48.730000000000004</v>
      </c>
      <c r="E146" s="9">
        <f>Grundpris_SEK!E146+Legeringstilägg_SEK!E146</f>
        <v>69.75</v>
      </c>
      <c r="F146" s="10">
        <f>Grundpris_SEK!F146+Legeringstilägg_SEK!F146</f>
        <v>36.58</v>
      </c>
    </row>
    <row r="147" spans="2:6" hidden="1" x14ac:dyDescent="0.2">
      <c r="B147" s="16">
        <v>43344</v>
      </c>
      <c r="C147" s="14">
        <f>Grundpris_SEK!C147+Legeringstilägg_SEK!C147</f>
        <v>65.5</v>
      </c>
      <c r="D147" s="9">
        <f>Grundpris_SEK!D147+Legeringstilägg_SEK!D147</f>
        <v>48.120000000000005</v>
      </c>
      <c r="E147" s="9">
        <f>Grundpris_SEK!E147+Legeringstilägg_SEK!E147</f>
        <v>69.81</v>
      </c>
      <c r="F147" s="10">
        <f>Grundpris_SEK!F147+Legeringstilägg_SEK!F147</f>
        <v>36.47</v>
      </c>
    </row>
    <row r="148" spans="2:6" hidden="1" x14ac:dyDescent="0.2">
      <c r="B148" s="16">
        <v>43374</v>
      </c>
      <c r="C148" s="14">
        <f>Grundpris_SEK!C148+Legeringstilägg_SEK!C148</f>
        <v>63.869668873787354</v>
      </c>
      <c r="D148" s="9">
        <f>Grundpris_SEK!D148+Legeringstilägg_SEK!D148</f>
        <v>46.397007625919059</v>
      </c>
      <c r="E148" s="9">
        <f>Grundpris_SEK!E148+Legeringstilägg_SEK!E148</f>
        <v>69.600000000000009</v>
      </c>
      <c r="F148" s="10">
        <f>Grundpris_SEK!F148+Legeringstilägg_SEK!F148</f>
        <v>36.42</v>
      </c>
    </row>
    <row r="149" spans="2:6" hidden="1" x14ac:dyDescent="0.2">
      <c r="B149" s="16">
        <v>43405</v>
      </c>
      <c r="C149" s="14">
        <f>Grundpris_SEK!C149+Legeringstilägg_SEK!C149</f>
        <v>62.25</v>
      </c>
      <c r="D149" s="9">
        <f>Grundpris_SEK!D149+Legeringstilägg_SEK!D149</f>
        <v>44.980000000000004</v>
      </c>
      <c r="E149" s="9">
        <f>Grundpris_SEK!E149+Legeringstilägg_SEK!E149</f>
        <v>67.92</v>
      </c>
      <c r="F149" s="10">
        <f>Grundpris_SEK!F149+Legeringstilägg_SEK!F149</f>
        <v>36.1</v>
      </c>
    </row>
    <row r="150" spans="2:6" hidden="1" x14ac:dyDescent="0.2">
      <c r="B150" s="16">
        <v>43435</v>
      </c>
      <c r="C150" s="14">
        <f>Grundpris_SEK!C150+Legeringstilägg_SEK!C150</f>
        <v>61.600000000000009</v>
      </c>
      <c r="D150" s="9">
        <f>Grundpris_SEK!D150+Legeringstilägg_SEK!D150</f>
        <v>44.44</v>
      </c>
      <c r="E150" s="9">
        <f>Grundpris_SEK!E150+Legeringstilägg_SEK!E150</f>
        <v>67.75</v>
      </c>
      <c r="F150" s="10">
        <f>Grundpris_SEK!F150+Legeringstilägg_SEK!F150</f>
        <v>36.15</v>
      </c>
    </row>
    <row r="151" spans="2:6" x14ac:dyDescent="0.2">
      <c r="B151" s="16">
        <v>43466</v>
      </c>
      <c r="C151" s="14">
        <f>Grundpris_SEK!C151+Legeringstilägg_SEK!C151</f>
        <v>60.370000000000005</v>
      </c>
      <c r="D151" s="9">
        <f>Grundpris_SEK!D151+Legeringstilägg_SEK!D151</f>
        <v>43.46</v>
      </c>
      <c r="E151" s="9">
        <f>Grundpris_SEK!E151+Legeringstilägg_SEK!E151</f>
        <v>67.19</v>
      </c>
      <c r="F151" s="10">
        <f>Grundpris_SEK!F151+Legeringstilägg_SEK!F151</f>
        <v>35.83</v>
      </c>
    </row>
    <row r="152" spans="2:6" x14ac:dyDescent="0.2">
      <c r="B152" s="16">
        <v>43497</v>
      </c>
      <c r="C152" s="14">
        <f>Grundpris_SEK!C152+Legeringstilägg_SEK!C152</f>
        <v>58.36</v>
      </c>
      <c r="D152" s="9">
        <f>Grundpris_SEK!D152+Legeringstilägg_SEK!D152</f>
        <v>41.94</v>
      </c>
      <c r="E152" s="9">
        <f>Grundpris_SEK!E152+Legeringstilägg_SEK!E152</f>
        <v>66.460000000000008</v>
      </c>
      <c r="F152" s="10">
        <f>Grundpris_SEK!F152+Legeringstilägg_SEK!F152</f>
        <v>35.21</v>
      </c>
    </row>
    <row r="153" spans="2:6" x14ac:dyDescent="0.2">
      <c r="B153" s="16">
        <v>43525</v>
      </c>
      <c r="C153" s="14">
        <f>Grundpris_SEK!C153+Legeringstilägg_SEK!C153</f>
        <v>60.17</v>
      </c>
      <c r="D153" s="9">
        <f>Grundpris_SEK!D153+Legeringstilägg_SEK!D153</f>
        <v>43.39</v>
      </c>
      <c r="E153" s="9">
        <f>Grundpris_SEK!E153+Legeringstilägg_SEK!E153</f>
        <v>66.930000000000007</v>
      </c>
      <c r="F153" s="10">
        <f>Grundpris_SEK!F153+Legeringstilägg_SEK!F153</f>
        <v>35.519999999999996</v>
      </c>
    </row>
    <row r="154" spans="2:6" x14ac:dyDescent="0.2">
      <c r="B154" s="16">
        <v>43556</v>
      </c>
      <c r="C154" s="14">
        <f>Grundpris_SEK!C154+Legeringstilägg_SEK!C154</f>
        <v>62.470000000000006</v>
      </c>
      <c r="D154" s="9">
        <f>Grundpris_SEK!D154+Legeringstilägg_SEK!D154</f>
        <v>44.59</v>
      </c>
      <c r="E154" s="9">
        <f>Grundpris_SEK!E154+Legeringstilägg_SEK!E154</f>
        <v>69.06</v>
      </c>
      <c r="F154" s="10">
        <f>Grundpris_SEK!F154+Legeringstilägg_SEK!F154</f>
        <v>35.76</v>
      </c>
    </row>
    <row r="155" spans="2:6" x14ac:dyDescent="0.2">
      <c r="B155" s="16">
        <v>43586</v>
      </c>
      <c r="C155" s="14">
        <f>Grundpris_SEK!C155+Legeringstilägg_SEK!C155</f>
        <v>62.45</v>
      </c>
      <c r="D155" s="9">
        <f>Grundpris_SEK!D155+Legeringstilägg_SEK!D155</f>
        <v>44.64</v>
      </c>
      <c r="E155" s="9">
        <f>Grundpris_SEK!E155+Legeringstilägg_SEK!E155</f>
        <v>69.210000000000008</v>
      </c>
      <c r="F155" s="10">
        <f>Grundpris_SEK!F155+Legeringstilägg_SEK!F155</f>
        <v>35.909999999999997</v>
      </c>
    </row>
    <row r="156" spans="2:6" x14ac:dyDescent="0.2">
      <c r="B156" s="16">
        <v>43617</v>
      </c>
      <c r="C156" s="14">
        <f>Grundpris_SEK!C156+Legeringstilägg_SEK!C156</f>
        <v>62.47</v>
      </c>
      <c r="D156" s="9">
        <f>Grundpris_SEK!D156+Legeringstilägg_SEK!D156</f>
        <v>44.64</v>
      </c>
      <c r="E156" s="9">
        <f>Grundpris_SEK!E156+Legeringstilägg_SEK!E156</f>
        <v>70.05</v>
      </c>
      <c r="F156" s="10">
        <f>Grundpris_SEK!F156+Legeringstilägg_SEK!F156</f>
        <v>43.31</v>
      </c>
    </row>
    <row r="157" spans="2:6" x14ac:dyDescent="0.2">
      <c r="B157" s="16">
        <v>43647</v>
      </c>
      <c r="C157" s="14">
        <f>Grundpris_SEK!C157+Legeringstilägg_SEK!C157</f>
        <v>62.16</v>
      </c>
      <c r="D157" s="9">
        <f>Grundpris_SEK!D157+Legeringstilägg_SEK!D157</f>
        <v>44.44</v>
      </c>
      <c r="E157" s="9">
        <f>Grundpris_SEK!E157+Legeringstilägg_SEK!E157</f>
        <v>69.960000000000008</v>
      </c>
      <c r="F157" s="10">
        <f>Grundpris_SEK!F157+Legeringstilägg_SEK!F157</f>
        <v>43.29</v>
      </c>
    </row>
    <row r="158" spans="2:6" x14ac:dyDescent="0.2">
      <c r="B158" s="16">
        <v>43678</v>
      </c>
      <c r="C158" s="14">
        <f>Grundpris_SEK!C158+Legeringstilägg_SEK!C158</f>
        <v>62.22</v>
      </c>
      <c r="D158" s="9">
        <f>Grundpris_SEK!D158+Legeringstilägg_SEK!D158</f>
        <v>44.5</v>
      </c>
      <c r="E158" s="9">
        <f>Grundpris_SEK!E158+Legeringstilägg_SEK!E158</f>
        <v>69.28</v>
      </c>
      <c r="F158" s="10">
        <f>Grundpris_SEK!F158+Legeringstilägg_SEK!F158</f>
        <v>42.65</v>
      </c>
    </row>
    <row r="159" spans="2:6" x14ac:dyDescent="0.2">
      <c r="B159" s="16">
        <v>43709</v>
      </c>
      <c r="C159" s="14">
        <f>Grundpris_SEK!C159+Legeringstilägg_SEK!C159</f>
        <v>64.97</v>
      </c>
      <c r="D159" s="9">
        <f>Grundpris_SEK!D159+Legeringstilägg_SEK!D159</f>
        <v>46.5</v>
      </c>
      <c r="E159" s="9">
        <f>Grundpris_SEK!E159+Legeringstilägg_SEK!E159</f>
        <v>69.570000000000007</v>
      </c>
      <c r="F159" s="10">
        <f>Grundpris_SEK!F159+Legeringstilägg_SEK!F159</f>
        <v>42.62</v>
      </c>
    </row>
    <row r="160" spans="2:6" x14ac:dyDescent="0.2">
      <c r="B160" s="16">
        <v>43739</v>
      </c>
      <c r="C160" s="14">
        <f>Grundpris_SEK!C160+Legeringstilägg_SEK!C160</f>
        <v>64.510000000000005</v>
      </c>
      <c r="D160" s="9">
        <f>Grundpris_SEK!D160+Legeringstilägg_SEK!D160</f>
        <v>44.019999999999996</v>
      </c>
      <c r="E160" s="9">
        <f>Grundpris_SEK!E160+Legeringstilägg_SEK!E160</f>
        <v>64.06</v>
      </c>
      <c r="F160" s="10">
        <f>Grundpris_SEK!F160+Legeringstilägg_SEK!F160</f>
        <v>42.480000000000004</v>
      </c>
    </row>
    <row r="161" spans="2:6" x14ac:dyDescent="0.2">
      <c r="B161" s="16">
        <v>43770</v>
      </c>
      <c r="C161" s="14">
        <f>Grundpris_SEK!C161+Legeringstilägg_SEK!C161</f>
        <v>62.95</v>
      </c>
      <c r="D161" s="9">
        <f>Grundpris_SEK!D161+Legeringstilägg_SEK!D161</f>
        <v>43.71</v>
      </c>
      <c r="E161" s="9">
        <f>Grundpris_SEK!E161+Legeringstilägg_SEK!E161</f>
        <v>63.230000000000004</v>
      </c>
      <c r="F161" s="10">
        <f>Grundpris_SEK!F161+Legeringstilägg_SEK!F161</f>
        <v>42.31</v>
      </c>
    </row>
    <row r="162" spans="2:6" x14ac:dyDescent="0.2">
      <c r="B162" s="16">
        <v>43800</v>
      </c>
      <c r="C162" s="14">
        <f>Grundpris_SEK!C162+Legeringstilägg_SEK!C162</f>
        <v>59.92</v>
      </c>
      <c r="D162" s="9">
        <f>Grundpris_SEK!D162+Legeringstilägg_SEK!D162</f>
        <v>42.28</v>
      </c>
      <c r="E162" s="9">
        <f>Grundpris_SEK!E162+Legeringstilägg_SEK!E162</f>
        <v>62.660000000000004</v>
      </c>
      <c r="F162" s="10">
        <f>Grundpris_SEK!F162+Legeringstilägg_SEK!F162</f>
        <v>42.27</v>
      </c>
    </row>
    <row r="163" spans="2:6" x14ac:dyDescent="0.2">
      <c r="B163" s="16">
        <v>43831</v>
      </c>
      <c r="C163" s="14">
        <f>Grundpris_SEK!C163+Legeringstilägg_SEK!C163</f>
        <v>56.17</v>
      </c>
      <c r="D163" s="9">
        <f>Grundpris_SEK!D163+Legeringstilägg_SEK!D163</f>
        <v>39.44</v>
      </c>
      <c r="E163" s="9">
        <f>Grundpris_SEK!E163+Legeringstilägg_SEK!E163</f>
        <v>61.09</v>
      </c>
      <c r="F163" s="10">
        <f>Grundpris_SEK!F163+Legeringstilägg_SEK!F163</f>
        <v>42.300000000000004</v>
      </c>
    </row>
    <row r="164" spans="2:6" x14ac:dyDescent="0.2">
      <c r="B164" s="16">
        <v>43862</v>
      </c>
      <c r="C164" s="14">
        <f>Grundpris_SEK!C164+Legeringstilägg_SEK!C164</f>
        <v>56.290000000000006</v>
      </c>
      <c r="D164" s="9">
        <f>Grundpris_SEK!D164+Legeringstilägg_SEK!D164</f>
        <v>39.510000000000005</v>
      </c>
      <c r="E164" s="9">
        <f>Grundpris_SEK!E164+Legeringstilägg_SEK!E164</f>
        <v>61.13</v>
      </c>
      <c r="F164" s="10">
        <f>Grundpris_SEK!F164+Legeringstilägg_SEK!F164</f>
        <v>42.35</v>
      </c>
    </row>
    <row r="165" spans="2:6" x14ac:dyDescent="0.2">
      <c r="B165" s="16">
        <v>43891</v>
      </c>
      <c r="C165" s="14">
        <f>Grundpris_SEK!C165+Legeringstilägg_SEK!C165</f>
        <v>56.011000000000003</v>
      </c>
      <c r="D165" s="9">
        <f>Grundpris_SEK!D165+Legeringstilägg_SEK!D165</f>
        <v>38.762</v>
      </c>
      <c r="E165" s="9">
        <f>Grundpris_SEK!E165+Legeringstilägg_SEK!E165</f>
        <v>61.207000000000001</v>
      </c>
      <c r="F165" s="10">
        <f>Grundpris_SEK!F165+Legeringstilägg_SEK!F165</f>
        <v>42.238000000000007</v>
      </c>
    </row>
    <row r="166" spans="2:6" x14ac:dyDescent="0.2">
      <c r="B166" s="16">
        <v>43922</v>
      </c>
      <c r="C166" s="14">
        <f>Grundpris_SEK!C166+Legeringstilägg_SEK!C166</f>
        <v>56.989999999999995</v>
      </c>
      <c r="D166" s="9">
        <f>Grundpris_SEK!D166+Legeringstilägg_SEK!D166</f>
        <v>39.78</v>
      </c>
      <c r="E166" s="9">
        <f>Grundpris_SEK!E166+Legeringstilägg_SEK!E166</f>
        <v>64.12</v>
      </c>
      <c r="F166" s="10">
        <f>Grundpris_SEK!F166+Legeringstilägg_SEK!F166</f>
        <v>44.32</v>
      </c>
    </row>
    <row r="167" spans="2:6" x14ac:dyDescent="0.2">
      <c r="B167" s="16">
        <v>43952</v>
      </c>
      <c r="C167" s="14">
        <f>Grundpris_SEK!C167+Legeringstilägg_SEK!C167</f>
        <v>56.561</v>
      </c>
      <c r="D167" s="9">
        <f>Grundpris_SEK!D167+Legeringstilägg_SEK!D167</f>
        <v>39.922000000000004</v>
      </c>
      <c r="E167" s="9">
        <f>Grundpris_SEK!E167+Legeringstilägg_SEK!E167</f>
        <v>64.555000000000007</v>
      </c>
      <c r="F167" s="10">
        <f>Grundpris_SEK!F167+Legeringstilägg_SEK!F167</f>
        <v>44.865000000000002</v>
      </c>
    </row>
    <row r="168" spans="2:6" x14ac:dyDescent="0.2">
      <c r="B168" s="16">
        <v>43983</v>
      </c>
      <c r="C168" s="14">
        <f>Grundpris_SEK!C168+Legeringstilägg_SEK!C168</f>
        <v>55.204999999999998</v>
      </c>
      <c r="D168" s="9">
        <f>Grundpris_SEK!D168+Legeringstilägg_SEK!D168</f>
        <v>38.457000000000001</v>
      </c>
      <c r="E168" s="9">
        <f>Grundpris_SEK!E168+Legeringstilägg_SEK!E168</f>
        <v>64.504000000000005</v>
      </c>
      <c r="F168" s="10">
        <f>Grundpris_SEK!F168+Legeringstilägg_SEK!F168</f>
        <v>48.924000000000007</v>
      </c>
    </row>
    <row r="169" spans="2:6" x14ac:dyDescent="0.2">
      <c r="B169" s="16">
        <v>44013</v>
      </c>
      <c r="C169" s="14">
        <f>Grundpris_SEK!C169+Legeringstilägg_SEK!C169</f>
        <v>54.28</v>
      </c>
      <c r="D169" s="9">
        <f>Grundpris_SEK!D169+Legeringstilägg_SEK!D169</f>
        <v>38.090000000000003</v>
      </c>
      <c r="E169" s="9">
        <f>Grundpris_SEK!E169+Legeringstilägg_SEK!E169</f>
        <v>64.100000000000009</v>
      </c>
      <c r="F169" s="10">
        <f>Grundpris_SEK!F169+Legeringstilägg_SEK!F169</f>
        <v>48.67</v>
      </c>
    </row>
    <row r="170" spans="2:6" x14ac:dyDescent="0.2">
      <c r="B170" s="16">
        <v>44044</v>
      </c>
      <c r="C170" s="14">
        <f>Grundpris_SEK!C170+Legeringstilägg_SEK!C170</f>
        <v>54.031999999999996</v>
      </c>
      <c r="D170" s="9">
        <f>Grundpris_SEK!D170+Legeringstilägg_SEK!D170</f>
        <v>38.136000000000003</v>
      </c>
      <c r="E170" s="9">
        <f>Grundpris_SEK!E170+Legeringstilägg_SEK!E170</f>
        <v>63.889000000000003</v>
      </c>
      <c r="F170" s="10">
        <f>Grundpris_SEK!F170+Legeringstilägg_SEK!F170</f>
        <v>48.499000000000009</v>
      </c>
    </row>
    <row r="171" spans="2:6" x14ac:dyDescent="0.2">
      <c r="B171" s="16">
        <v>44075</v>
      </c>
      <c r="C171" s="14">
        <f>Grundpris_SEK!C171+Legeringstilägg_SEK!C171</f>
        <v>51.981999999999999</v>
      </c>
      <c r="D171" s="9">
        <f>Grundpris_SEK!D171+Legeringstilägg_SEK!D171</f>
        <v>36.492000000000004</v>
      </c>
      <c r="E171" s="9">
        <f>Grundpris_SEK!E171+Legeringstilägg_SEK!E171</f>
        <v>63.459000000000003</v>
      </c>
      <c r="F171" s="10">
        <f>Grundpris_SEK!F171+Legeringstilägg_SEK!F171</f>
        <v>43.787000000000006</v>
      </c>
    </row>
    <row r="172" spans="2:6" x14ac:dyDescent="0.2">
      <c r="B172" s="16">
        <v>44105</v>
      </c>
      <c r="C172" s="14">
        <f>Grundpris_SEK!C172+Legeringstilägg_SEK!C172</f>
        <v>53.8</v>
      </c>
      <c r="D172" s="9">
        <f>Grundpris_SEK!D172+Legeringstilägg_SEK!D172</f>
        <v>37.597000000000001</v>
      </c>
      <c r="E172" s="9">
        <f>Grundpris_SEK!E172+Legeringstilägg_SEK!E172</f>
        <v>64.242000000000004</v>
      </c>
      <c r="F172" s="10">
        <f>Grundpris_SEK!F172+Legeringstilägg_SEK!F172</f>
        <v>43.938000000000002</v>
      </c>
    </row>
    <row r="173" spans="2:6" x14ac:dyDescent="0.2">
      <c r="B173" s="16">
        <v>44136</v>
      </c>
      <c r="C173" s="14">
        <f>Grundpris_SEK!C173+Legeringstilägg_SEK!C173</f>
        <v>53.981999999999999</v>
      </c>
      <c r="D173" s="9">
        <f>Grundpris_SEK!D173+Legeringstilägg_SEK!D173</f>
        <v>37.627000000000002</v>
      </c>
      <c r="E173" s="9">
        <f>Grundpris_SEK!E173+Legeringstilägg_SEK!E173</f>
        <v>64.412000000000006</v>
      </c>
      <c r="F173" s="10">
        <f>Grundpris_SEK!F173+Legeringstilägg_SEK!F173</f>
        <v>44.061000000000007</v>
      </c>
    </row>
    <row r="174" spans="2:6" x14ac:dyDescent="0.2">
      <c r="B174" s="16">
        <v>44166</v>
      </c>
      <c r="C174" s="14">
        <f>Grundpris_SEK!C174+Legeringstilägg_SEK!C174</f>
        <v>56.201999999999998</v>
      </c>
      <c r="D174" s="9">
        <f>Grundpris_SEK!D174+Legeringstilägg_SEK!D174</f>
        <v>39.117000000000004</v>
      </c>
      <c r="E174" s="9">
        <f>Grundpris_SEK!E174+Legeringstilägg_SEK!E174</f>
        <v>66.314999999999998</v>
      </c>
      <c r="F174" s="10">
        <f>Grundpris_SEK!F174+Legeringstilägg_SEK!F174</f>
        <v>46.295000000000002</v>
      </c>
    </row>
    <row r="175" spans="2:6" x14ac:dyDescent="0.2">
      <c r="B175" s="16">
        <v>44197</v>
      </c>
      <c r="C175" s="14">
        <f>Grundpris_SEK!C175+Legeringstilägg_SEK!C175</f>
        <v>58.983000000000004</v>
      </c>
      <c r="D175" s="9">
        <f>Grundpris_SEK!D175+Legeringstilägg_SEK!D175</f>
        <v>42.129000000000005</v>
      </c>
      <c r="E175" s="9">
        <f>Grundpris_SEK!E175+Legeringstilägg_SEK!E175</f>
        <v>69.024000000000001</v>
      </c>
      <c r="F175" s="10">
        <f>Grundpris_SEK!F175+Legeringstilägg_SEK!F175</f>
        <v>48.183999999999997</v>
      </c>
    </row>
    <row r="176" spans="2:6" x14ac:dyDescent="0.2">
      <c r="B176" s="16">
        <v>44228</v>
      </c>
      <c r="C176" s="14">
        <f>Grundpris_SEK!C176+Legeringstilägg_SEK!C176</f>
        <v>60.225000000000009</v>
      </c>
      <c r="D176" s="9">
        <f>Grundpris_SEK!D176+Legeringstilägg_SEK!D176</f>
        <v>43.204000000000001</v>
      </c>
      <c r="E176" s="9">
        <f>Grundpris_SEK!E176+Legeringstilägg_SEK!E176</f>
        <v>69.988</v>
      </c>
      <c r="F176" s="10">
        <f>Grundpris_SEK!F176+Legeringstilägg_SEK!F176</f>
        <v>48.927</v>
      </c>
    </row>
    <row r="177" spans="2:6" x14ac:dyDescent="0.2">
      <c r="B177" s="16">
        <v>44256</v>
      </c>
      <c r="C177" s="14">
        <f>Grundpris_SEK!C177+Legeringstilägg_SEK!C177</f>
        <v>66.669000000000011</v>
      </c>
      <c r="D177" s="9">
        <f>Grundpris_SEK!D177+Legeringstilägg_SEK!D177</f>
        <v>49.290000000000006</v>
      </c>
      <c r="E177" s="9">
        <f>Grundpris_SEK!E177+Legeringstilägg_SEK!E177</f>
        <v>71.179000000000002</v>
      </c>
      <c r="F177" s="10">
        <f>Grundpris_SEK!F177+Legeringstilägg_SEK!F177</f>
        <v>49.506</v>
      </c>
    </row>
    <row r="178" spans="2:6" x14ac:dyDescent="0.2">
      <c r="B178" s="16">
        <v>44287</v>
      </c>
      <c r="C178" s="14">
        <f>Grundpris_SEK!C178+Legeringstilägg_SEK!C178</f>
        <v>69.492000000000004</v>
      </c>
      <c r="D178" s="9">
        <f>Grundpris_SEK!D178+Legeringstilägg_SEK!D178</f>
        <v>51.816000000000003</v>
      </c>
      <c r="E178" s="9">
        <f>Grundpris_SEK!E178+Legeringstilägg_SEK!E178</f>
        <v>71.942999999999998</v>
      </c>
      <c r="F178" s="10">
        <f>Grundpris_SEK!F178+Legeringstilägg_SEK!F178</f>
        <v>50.186</v>
      </c>
    </row>
    <row r="179" spans="2:6" x14ac:dyDescent="0.2">
      <c r="B179" s="16">
        <v>44317</v>
      </c>
      <c r="C179" s="14">
        <f>Grundpris_SEK!C179+Legeringstilägg_SEK!C179</f>
        <v>71.536000000000001</v>
      </c>
      <c r="D179" s="9">
        <f>Grundpris_SEK!D179+Legeringstilägg_SEK!D179</f>
        <v>54.260000000000005</v>
      </c>
      <c r="E179" s="9">
        <f>Grundpris_SEK!E179+Legeringstilägg_SEK!E179</f>
        <v>74.099000000000004</v>
      </c>
      <c r="F179" s="10">
        <f>Grundpris_SEK!F179+Legeringstilägg_SEK!F179</f>
        <v>50.222999999999999</v>
      </c>
    </row>
    <row r="180" spans="2:6" x14ac:dyDescent="0.2">
      <c r="B180" s="16">
        <v>44348</v>
      </c>
      <c r="C180" s="14">
        <f>Grundpris_SEK!C180+Legeringstilägg_SEK!C180</f>
        <v>79.082999999999998</v>
      </c>
      <c r="D180" s="9">
        <f>Grundpris_SEK!D180+Legeringstilägg_SEK!D180</f>
        <v>61.461000000000006</v>
      </c>
      <c r="E180" s="9">
        <f>Grundpris_SEK!E180+Legeringstilägg_SEK!E180</f>
        <v>80.710000000000008</v>
      </c>
      <c r="F180" s="10">
        <f>Grundpris_SEK!F180+Legeringstilägg_SEK!F180</f>
        <v>50.323</v>
      </c>
    </row>
    <row r="181" spans="2:6" x14ac:dyDescent="0.2">
      <c r="B181" s="16">
        <v>44378</v>
      </c>
      <c r="C181" s="14">
        <f>Grundpris_SEK!C181+Legeringstilägg_SEK!C181</f>
        <v>86.292000000000002</v>
      </c>
      <c r="D181" s="9">
        <f>Grundpris_SEK!D181+Legeringstilägg_SEK!D181</f>
        <v>66.825999999999993</v>
      </c>
      <c r="E181" s="9">
        <f>Grundpris_SEK!E181+Legeringstilägg_SEK!E181</f>
        <v>86.308000000000007</v>
      </c>
      <c r="F181" s="10">
        <f>Grundpris_SEK!F181+Legeringstilägg_SEK!F181</f>
        <v>73.542000000000002</v>
      </c>
    </row>
    <row r="182" spans="2:6" x14ac:dyDescent="0.2">
      <c r="B182" s="16">
        <v>44409</v>
      </c>
      <c r="C182" s="14">
        <f>Grundpris_SEK!C182+Legeringstilägg_SEK!C182</f>
        <v>89.42</v>
      </c>
      <c r="D182" s="9">
        <f>Grundpris_SEK!D182+Legeringstilägg_SEK!D182</f>
        <v>68.2</v>
      </c>
      <c r="E182" s="9">
        <f>Grundpris_SEK!E182+Legeringstilägg_SEK!E182</f>
        <v>87.420000000000016</v>
      </c>
      <c r="F182" s="10">
        <f>Grundpris_SEK!F182+Legeringstilägg_SEK!F182</f>
        <v>73.98</v>
      </c>
    </row>
    <row r="183" spans="2:6" x14ac:dyDescent="0.2">
      <c r="B183" s="16">
        <v>44440</v>
      </c>
      <c r="C183" s="14">
        <f>Grundpris_SEK!C183+Legeringstilägg_SEK!C183</f>
        <v>103.148</v>
      </c>
      <c r="D183" s="9">
        <f>Grundpris_SEK!D183+Legeringstilägg_SEK!D183</f>
        <v>81.81</v>
      </c>
      <c r="E183" s="9">
        <f>Grundpris_SEK!E183+Legeringstilägg_SEK!E183</f>
        <v>100.94300000000001</v>
      </c>
      <c r="F183" s="10">
        <f>Grundpris_SEK!F183+Legeringstilägg_SEK!F183</f>
        <v>75.172000000000011</v>
      </c>
    </row>
    <row r="184" spans="2:6" x14ac:dyDescent="0.2">
      <c r="B184" s="16">
        <v>44470</v>
      </c>
      <c r="C184" s="14">
        <f>Grundpris_SEK!C184+Legeringstilägg_SEK!C184</f>
        <v>105.87100000000001</v>
      </c>
      <c r="D184" s="9">
        <f>Grundpris_SEK!D184+Legeringstilägg_SEK!D184</f>
        <v>84.099000000000004</v>
      </c>
      <c r="E184" s="9">
        <f>Grundpris_SEK!E184+Legeringstilägg_SEK!E184</f>
        <v>101.56300000000002</v>
      </c>
      <c r="F184" s="10">
        <f>Grundpris_SEK!F184+Legeringstilägg_SEK!F184</f>
        <v>75.235000000000014</v>
      </c>
    </row>
    <row r="185" spans="2:6" x14ac:dyDescent="0.2">
      <c r="B185" s="16">
        <v>44501</v>
      </c>
      <c r="C185" s="14">
        <f>Grundpris_SEK!C185+Legeringstilägg_SEK!C185</f>
        <v>108.16900000000001</v>
      </c>
      <c r="D185" s="9">
        <f>Grundpris_SEK!D185+Legeringstilägg_SEK!D185</f>
        <v>86.953999999999994</v>
      </c>
      <c r="E185" s="9">
        <f>Grundpris_SEK!E185+Legeringstilägg_SEK!E185</f>
        <v>102.06</v>
      </c>
      <c r="F185" s="10">
        <f>Grundpris_SEK!F185+Legeringstilägg_SEK!F185</f>
        <v>75.332000000000008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B1:R185"/>
  <sheetViews>
    <sheetView showGridLines="0" workbookViewId="0">
      <selection activeCell="S152" sqref="S152"/>
    </sheetView>
  </sheetViews>
  <sheetFormatPr defaultRowHeight="12.75" x14ac:dyDescent="0.2"/>
  <cols>
    <col min="1" max="1" width="1.42578125" customWidth="1"/>
    <col min="2" max="2" width="16.28515625" bestFit="1" customWidth="1"/>
    <col min="3" max="4" width="9.7109375" bestFit="1" customWidth="1"/>
    <col min="5" max="5" width="10.28515625" bestFit="1" customWidth="1"/>
    <col min="6" max="6" width="9.7109375" bestFit="1" customWidth="1"/>
  </cols>
  <sheetData>
    <row r="1" spans="2:18" x14ac:dyDescent="0.2">
      <c r="B1" s="1" t="s">
        <v>19</v>
      </c>
      <c r="E1" s="17" t="s">
        <v>4</v>
      </c>
      <c r="F1" s="3">
        <f>[1]!Giltig.From.</f>
        <v>20211001</v>
      </c>
      <c r="G1" s="3"/>
    </row>
    <row r="2" spans="2:18" x14ac:dyDescent="0.2">
      <c r="B2" s="36" t="s">
        <v>17</v>
      </c>
      <c r="C2" s="29" t="s">
        <v>13</v>
      </c>
      <c r="D2" s="29" t="s">
        <v>14</v>
      </c>
      <c r="E2" s="29" t="s">
        <v>15</v>
      </c>
      <c r="F2" s="29" t="s">
        <v>16</v>
      </c>
      <c r="G2" s="2"/>
      <c r="H2" s="2"/>
      <c r="I2" s="2"/>
      <c r="J2" s="3"/>
      <c r="K2" s="2"/>
      <c r="L2" s="2"/>
      <c r="M2" s="2"/>
      <c r="N2" s="3"/>
      <c r="O2" s="3"/>
      <c r="P2" s="2"/>
      <c r="Q2" s="2"/>
      <c r="R2" s="2"/>
    </row>
    <row r="3" spans="2:18" x14ac:dyDescent="0.2">
      <c r="B3" s="37" t="s">
        <v>21</v>
      </c>
      <c r="C3" s="34">
        <f>Legeringstilägg_SEK!C3/Effektivpris_SEK!C3</f>
        <v>0.31680980687627691</v>
      </c>
      <c r="D3" s="34">
        <f>Legeringstilägg_SEK!D3/Effektivpris_SEK!D3</f>
        <v>0.25477838857326862</v>
      </c>
      <c r="E3" s="34">
        <f>Legeringstilägg_SEK!E3/Effektivpris_SEK!E3</f>
        <v>0.16617675876935137</v>
      </c>
      <c r="F3" s="34">
        <f>Legeringstilägg_SEK!F3/Effektivpris_SEK!F3</f>
        <v>0.13184304146976053</v>
      </c>
      <c r="G3" s="2"/>
      <c r="H3" s="4"/>
      <c r="I3" s="4"/>
      <c r="J3" s="3"/>
      <c r="K3" s="4"/>
      <c r="L3" s="4"/>
      <c r="M3" s="4"/>
      <c r="N3" s="3"/>
      <c r="O3" s="3"/>
      <c r="P3" s="4"/>
      <c r="Q3" s="4"/>
      <c r="R3" s="4"/>
    </row>
    <row r="5" spans="2:18" x14ac:dyDescent="0.2">
      <c r="B5" t="s">
        <v>20</v>
      </c>
    </row>
    <row r="6" spans="2:18" x14ac:dyDescent="0.2">
      <c r="B6" s="29" t="s">
        <v>5</v>
      </c>
      <c r="C6" s="30" t="s">
        <v>0</v>
      </c>
      <c r="D6" s="31" t="s">
        <v>1</v>
      </c>
      <c r="E6" s="31" t="s">
        <v>2</v>
      </c>
      <c r="F6" s="32" t="s">
        <v>3</v>
      </c>
    </row>
    <row r="7" spans="2:18" hidden="1" x14ac:dyDescent="0.2">
      <c r="B7" s="15">
        <v>39083</v>
      </c>
      <c r="C7" s="18">
        <f>Legeringstilägg_SEK!C7/Effektivpris_SEK!C7</f>
        <v>0.47784688627812327</v>
      </c>
      <c r="D7" s="19">
        <f>Legeringstilägg_SEK!D7/Effektivpris_SEK!D7</f>
        <v>0.39890946792539328</v>
      </c>
      <c r="E7" s="19"/>
      <c r="F7" s="20">
        <f>Legeringstilägg_SEK!F7/Effektivpris_SEK!F7</f>
        <v>6.5235486164858053E-2</v>
      </c>
    </row>
    <row r="8" spans="2:18" hidden="1" x14ac:dyDescent="0.2">
      <c r="B8" s="16">
        <v>39114</v>
      </c>
      <c r="C8" s="21">
        <f>Legeringstilägg_SEK!C8/Effektivpris_SEK!C8</f>
        <v>0.47488976818145234</v>
      </c>
      <c r="D8" s="22">
        <f>Legeringstilägg_SEK!D8/Effektivpris_SEK!D8</f>
        <v>0.39747165579460403</v>
      </c>
      <c r="E8" s="22"/>
      <c r="F8" s="23">
        <f>Legeringstilägg_SEK!F8/Effektivpris_SEK!F8</f>
        <v>6.4395560332568533E-2</v>
      </c>
    </row>
    <row r="9" spans="2:18" hidden="1" x14ac:dyDescent="0.2">
      <c r="B9" s="16">
        <v>39142</v>
      </c>
      <c r="C9" s="21">
        <f>Legeringstilägg_SEK!C9/Effektivpris_SEK!C9</f>
        <v>0.49380592510530413</v>
      </c>
      <c r="D9" s="22">
        <f>Legeringstilägg_SEK!D9/Effektivpris_SEK!D9</f>
        <v>0.4214853519970056</v>
      </c>
      <c r="E9" s="22"/>
      <c r="F9" s="23">
        <f>Legeringstilägg_SEK!F9/Effektivpris_SEK!F9</f>
        <v>6.4969493245855506E-2</v>
      </c>
    </row>
    <row r="10" spans="2:18" hidden="1" x14ac:dyDescent="0.2">
      <c r="B10" s="16">
        <v>39173</v>
      </c>
      <c r="C10" s="21">
        <f>Legeringstilägg_SEK!C10/Effektivpris_SEK!C10</f>
        <v>0.5190646179316053</v>
      </c>
      <c r="D10" s="22">
        <f>Legeringstilägg_SEK!D10/Effektivpris_SEK!D10</f>
        <v>0.45340939115946993</v>
      </c>
      <c r="E10" s="22"/>
      <c r="F10" s="23">
        <f>Legeringstilägg_SEK!F10/Effektivpris_SEK!F10</f>
        <v>6.9288509432489334E-2</v>
      </c>
    </row>
    <row r="11" spans="2:18" hidden="1" x14ac:dyDescent="0.2">
      <c r="B11" s="16">
        <v>39203</v>
      </c>
      <c r="C11" s="21">
        <f>Legeringstilägg_SEK!C11/Effektivpris_SEK!C11</f>
        <v>0.55985544271893228</v>
      </c>
      <c r="D11" s="22">
        <f>Legeringstilägg_SEK!D11/Effektivpris_SEK!D11</f>
        <v>0.49455786548333963</v>
      </c>
      <c r="E11" s="22"/>
      <c r="F11" s="23">
        <f>Legeringstilägg_SEK!F11/Effektivpris_SEK!F11</f>
        <v>7.4170627612063014E-2</v>
      </c>
    </row>
    <row r="12" spans="2:18" hidden="1" x14ac:dyDescent="0.2">
      <c r="B12" s="16">
        <v>39234</v>
      </c>
      <c r="C12" s="21">
        <f>Legeringstilägg_SEK!C12/Effektivpris_SEK!C12</f>
        <v>0.59773514095645797</v>
      </c>
      <c r="D12" s="22">
        <f>Legeringstilägg_SEK!D12/Effektivpris_SEK!D12</f>
        <v>0.54040988150411817</v>
      </c>
      <c r="E12" s="22"/>
      <c r="F12" s="23">
        <f>Legeringstilägg_SEK!F12/Effektivpris_SEK!F12</f>
        <v>7.9717357530429814E-2</v>
      </c>
    </row>
    <row r="13" spans="2:18" hidden="1" x14ac:dyDescent="0.2">
      <c r="B13" s="16">
        <v>39264</v>
      </c>
      <c r="C13" s="21">
        <f>Legeringstilägg_SEK!C13/Effektivpris_SEK!C13</f>
        <v>0.61697819299636536</v>
      </c>
      <c r="D13" s="22">
        <f>Legeringstilägg_SEK!D13/Effektivpris_SEK!D13</f>
        <v>0.56688626391916219</v>
      </c>
      <c r="E13" s="22"/>
      <c r="F13" s="23">
        <f>Legeringstilägg_SEK!F13/Effektivpris_SEK!F13</f>
        <v>8.4620887841041131E-2</v>
      </c>
    </row>
    <row r="14" spans="2:18" hidden="1" x14ac:dyDescent="0.2">
      <c r="B14" s="16">
        <v>39295</v>
      </c>
      <c r="C14" s="21">
        <f>Legeringstilägg_SEK!C14/Effektivpris_SEK!C14</f>
        <v>0.60379345840678345</v>
      </c>
      <c r="D14" s="22">
        <f>Legeringstilägg_SEK!D14/Effektivpris_SEK!D14</f>
        <v>0.54757553627180044</v>
      </c>
      <c r="E14" s="22"/>
      <c r="F14" s="23">
        <f>Legeringstilägg_SEK!F14/Effektivpris_SEK!F14</f>
        <v>8.5943081140376992E-2</v>
      </c>
    </row>
    <row r="15" spans="2:18" hidden="1" x14ac:dyDescent="0.2">
      <c r="B15" s="16">
        <v>39326</v>
      </c>
      <c r="C15" s="21">
        <f>Legeringstilägg_SEK!C15/Effektivpris_SEK!C15</f>
        <v>0.57475482384651111</v>
      </c>
      <c r="D15" s="22">
        <f>Legeringstilägg_SEK!D15/Effektivpris_SEK!D15</f>
        <v>0.51154980590033139</v>
      </c>
      <c r="E15" s="22"/>
      <c r="F15" s="23">
        <f>Legeringstilägg_SEK!F15/Effektivpris_SEK!F15</f>
        <v>9.1845988577559684E-2</v>
      </c>
    </row>
    <row r="16" spans="2:18" hidden="1" x14ac:dyDescent="0.2">
      <c r="B16" s="16">
        <v>39356</v>
      </c>
      <c r="C16" s="21">
        <f>Legeringstilägg_SEK!C16/Effektivpris_SEK!C16</f>
        <v>0.53281604631823776</v>
      </c>
      <c r="D16" s="22">
        <f>Legeringstilägg_SEK!D16/Effektivpris_SEK!D16</f>
        <v>0.45797921244831941</v>
      </c>
      <c r="E16" s="22"/>
      <c r="F16" s="23">
        <f>Legeringstilägg_SEK!F16/Effektivpris_SEK!F16</f>
        <v>9.7029377917662571E-2</v>
      </c>
    </row>
    <row r="17" spans="2:6" hidden="1" x14ac:dyDescent="0.2">
      <c r="B17" s="16">
        <v>39387</v>
      </c>
      <c r="C17" s="21">
        <f>Legeringstilägg_SEK!C17/Effektivpris_SEK!C17</f>
        <v>0.51440558586278895</v>
      </c>
      <c r="D17" s="22">
        <f>Legeringstilägg_SEK!D17/Effektivpris_SEK!D17</f>
        <v>0.43260588501020292</v>
      </c>
      <c r="E17" s="22"/>
      <c r="F17" s="23">
        <f>Legeringstilägg_SEK!F17/Effektivpris_SEK!F17</f>
        <v>8.7797179572241604E-2</v>
      </c>
    </row>
    <row r="18" spans="2:6" hidden="1" x14ac:dyDescent="0.2">
      <c r="B18" s="16">
        <v>39417</v>
      </c>
      <c r="C18" s="21">
        <f>Legeringstilägg_SEK!C18/Effektivpris_SEK!C18</f>
        <v>0.51643745176729694</v>
      </c>
      <c r="D18" s="22">
        <f>Legeringstilägg_SEK!D18/Effektivpris_SEK!D18</f>
        <v>0.4387616547478953</v>
      </c>
      <c r="E18" s="22"/>
      <c r="F18" s="23">
        <f>Legeringstilägg_SEK!F18/Effektivpris_SEK!F18</f>
        <v>8.7797179572241604E-2</v>
      </c>
    </row>
    <row r="19" spans="2:6" hidden="1" x14ac:dyDescent="0.2">
      <c r="B19" s="16">
        <v>39448</v>
      </c>
      <c r="C19" s="21">
        <f>Legeringstilägg_SEK!C19/Effektivpris_SEK!C19</f>
        <v>0.4806264152138458</v>
      </c>
      <c r="D19" s="22">
        <f>Legeringstilägg_SEK!D19/Effektivpris_SEK!D19</f>
        <v>0.39279769737830417</v>
      </c>
      <c r="E19" s="22">
        <f>Legeringstilägg_SEK!E19/Effektivpris_SEK!E19</f>
        <v>0.10398058120031091</v>
      </c>
      <c r="F19" s="23">
        <f>Legeringstilägg_SEK!F19/Effektivpris_SEK!F19</f>
        <v>9.689129838320909E-2</v>
      </c>
    </row>
    <row r="20" spans="2:6" hidden="1" x14ac:dyDescent="0.2">
      <c r="B20" s="16">
        <v>39479</v>
      </c>
      <c r="C20" s="21">
        <f>Legeringstilägg_SEK!C20/Effektivpris_SEK!C20</f>
        <v>0.48866182494918992</v>
      </c>
      <c r="D20" s="22">
        <f>Legeringstilägg_SEK!D20/Effektivpris_SEK!D20</f>
        <v>0.4015692411836555</v>
      </c>
      <c r="E20" s="22">
        <f>Legeringstilägg_SEK!E20/Effektivpris_SEK!E20</f>
        <v>0.11342053492156443</v>
      </c>
      <c r="F20" s="23">
        <f>Legeringstilägg_SEK!F20/Effektivpris_SEK!F20</f>
        <v>0.10118434003187324</v>
      </c>
    </row>
    <row r="21" spans="2:6" hidden="1" x14ac:dyDescent="0.2">
      <c r="B21" s="16">
        <v>39508</v>
      </c>
      <c r="C21" s="21">
        <f>Legeringstilägg_SEK!C21/Effektivpris_SEK!C21</f>
        <v>0.48012125510015535</v>
      </c>
      <c r="D21" s="22">
        <f>Legeringstilägg_SEK!D21/Effektivpris_SEK!D21</f>
        <v>0.39022790928592171</v>
      </c>
      <c r="E21" s="22">
        <f>Legeringstilägg_SEK!E21/Effektivpris_SEK!E21</f>
        <v>0.11647482788296039</v>
      </c>
      <c r="F21" s="23">
        <f>Legeringstilägg_SEK!F21/Effektivpris_SEK!F21</f>
        <v>0.10776641151618921</v>
      </c>
    </row>
    <row r="22" spans="2:6" hidden="1" x14ac:dyDescent="0.2">
      <c r="B22" s="16">
        <v>39539</v>
      </c>
      <c r="C22" s="21">
        <f>Legeringstilägg_SEK!C22/Effektivpris_SEK!C22</f>
        <v>0.45750193919262971</v>
      </c>
      <c r="D22" s="22">
        <f>Legeringstilägg_SEK!D22/Effektivpris_SEK!D22</f>
        <v>0.36529928620284463</v>
      </c>
      <c r="E22" s="22">
        <f>Legeringstilägg_SEK!E22/Effektivpris_SEK!E22</f>
        <v>0.11647482788296039</v>
      </c>
      <c r="F22" s="23">
        <f>Legeringstilägg_SEK!F22/Effektivpris_SEK!F22</f>
        <v>0.11233619911549493</v>
      </c>
    </row>
    <row r="23" spans="2:6" hidden="1" x14ac:dyDescent="0.2">
      <c r="B23" s="16">
        <v>39569</v>
      </c>
      <c r="C23" s="21">
        <f>Legeringstilägg_SEK!C23/Effektivpris_SEK!C23</f>
        <v>0.45391145662585136</v>
      </c>
      <c r="D23" s="22">
        <f>Legeringstilägg_SEK!D23/Effektivpris_SEK!D23</f>
        <v>0.37673588420931181</v>
      </c>
      <c r="E23" s="22">
        <f>Legeringstilägg_SEK!E23/Effektivpris_SEK!E23</f>
        <v>0.14359002432138637</v>
      </c>
      <c r="F23" s="23">
        <f>Legeringstilägg_SEK!F23/Effektivpris_SEK!F23</f>
        <v>0.15691431507064488</v>
      </c>
    </row>
    <row r="24" spans="2:6" hidden="1" x14ac:dyDescent="0.2">
      <c r="B24" s="16">
        <v>39600</v>
      </c>
      <c r="C24" s="21">
        <f>Legeringstilägg_SEK!C24/Effektivpris_SEK!C24</f>
        <v>0.44780198763465917</v>
      </c>
      <c r="D24" s="22">
        <f>Legeringstilägg_SEK!D24/Effektivpris_SEK!D24</f>
        <v>0.37241995635710085</v>
      </c>
      <c r="E24" s="22">
        <f>Legeringstilägg_SEK!E24/Effektivpris_SEK!E24</f>
        <v>0.14792577127073253</v>
      </c>
      <c r="F24" s="23">
        <f>Legeringstilägg_SEK!F24/Effektivpris_SEK!F24</f>
        <v>0.17611423640107757</v>
      </c>
    </row>
    <row r="25" spans="2:6" hidden="1" x14ac:dyDescent="0.2">
      <c r="B25" s="16">
        <v>39630</v>
      </c>
      <c r="C25" s="21">
        <f>Legeringstilägg_SEK!C25/Effektivpris_SEK!C25</f>
        <v>0.43895261233039301</v>
      </c>
      <c r="D25" s="22">
        <f>Legeringstilägg_SEK!D25/Effektivpris_SEK!D25</f>
        <v>0.35662474300028385</v>
      </c>
      <c r="E25" s="22">
        <f>Legeringstilägg_SEK!E25/Effektivpris_SEK!E25</f>
        <v>0.13755448182519436</v>
      </c>
      <c r="F25" s="23">
        <f>Legeringstilägg_SEK!F25/Effektivpris_SEK!F25</f>
        <v>0.1886782889603594</v>
      </c>
    </row>
    <row r="26" spans="2:6" hidden="1" x14ac:dyDescent="0.2">
      <c r="B26" s="16">
        <v>39661</v>
      </c>
      <c r="C26" s="21">
        <f>Legeringstilägg_SEK!C26/Effektivpris_SEK!C26</f>
        <v>0.43024822739694979</v>
      </c>
      <c r="D26" s="22">
        <f>Legeringstilägg_SEK!D26/Effektivpris_SEK!D26</f>
        <v>0.34748722198865972</v>
      </c>
      <c r="E26" s="22">
        <f>Legeringstilägg_SEK!E26/Effektivpris_SEK!E26</f>
        <v>0.15042874131564118</v>
      </c>
      <c r="F26" s="23">
        <f>Legeringstilägg_SEK!F26/Effektivpris_SEK!F26</f>
        <v>0.19684357912639833</v>
      </c>
    </row>
    <row r="27" spans="2:6" hidden="1" x14ac:dyDescent="0.2">
      <c r="B27" s="16">
        <v>39692</v>
      </c>
      <c r="C27" s="21">
        <f>Legeringstilägg_SEK!C27/Effektivpris_SEK!C27</f>
        <v>0.43450298816767602</v>
      </c>
      <c r="D27" s="22">
        <f>Legeringstilägg_SEK!D27/Effektivpris_SEK!D27</f>
        <v>0.34963340184679575</v>
      </c>
      <c r="E27" s="22">
        <f>Legeringstilägg_SEK!E27/Effektivpris_SEK!E27</f>
        <v>0.15055846763090569</v>
      </c>
      <c r="F27" s="23">
        <f>Legeringstilägg_SEK!F27/Effektivpris_SEK!F27</f>
        <v>0.20391296057615746</v>
      </c>
    </row>
    <row r="28" spans="2:6" hidden="1" x14ac:dyDescent="0.2">
      <c r="B28" s="16">
        <v>39722</v>
      </c>
      <c r="C28" s="21">
        <f>Legeringstilägg_SEK!C28/Effektivpris_SEK!C28</f>
        <v>0.45350302515982099</v>
      </c>
      <c r="D28" s="22">
        <f>Legeringstilägg_SEK!D28/Effektivpris_SEK!D28</f>
        <v>0.36621622051401115</v>
      </c>
      <c r="E28" s="22">
        <f>Legeringstilägg_SEK!E28/Effektivpris_SEK!E28</f>
        <v>0.16656444826059824</v>
      </c>
      <c r="F28" s="23">
        <f>Legeringstilägg_SEK!F28/Effektivpris_SEK!F28</f>
        <v>0.20958728364647983</v>
      </c>
    </row>
    <row r="29" spans="2:6" hidden="1" x14ac:dyDescent="0.2">
      <c r="B29" s="16">
        <v>39753</v>
      </c>
      <c r="C29" s="21">
        <f>Legeringstilägg_SEK!C29/Effektivpris_SEK!C29</f>
        <v>0.41626725021739819</v>
      </c>
      <c r="D29" s="22">
        <f>Legeringstilägg_SEK!D29/Effektivpris_SEK!D29</f>
        <v>0.31778330239713859</v>
      </c>
      <c r="E29" s="22">
        <f>Legeringstilägg_SEK!E29/Effektivpris_SEK!E29</f>
        <v>0.15404248869304907</v>
      </c>
      <c r="F29" s="23">
        <f>Legeringstilägg_SEK!F29/Effektivpris_SEK!F29</f>
        <v>0.19720153022538292</v>
      </c>
    </row>
    <row r="30" spans="2:6" hidden="1" x14ac:dyDescent="0.2">
      <c r="B30" s="16">
        <v>39783</v>
      </c>
      <c r="C30" s="21">
        <f>Legeringstilägg_SEK!C30/Effektivpris_SEK!C30</f>
        <v>0.34855146209676036</v>
      </c>
      <c r="D30" s="22">
        <f>Legeringstilägg_SEK!D30/Effektivpris_SEK!D30</f>
        <v>0.30398801496404204</v>
      </c>
      <c r="E30" s="22">
        <f>Legeringstilägg_SEK!E30/Effektivpris_SEK!E30</f>
        <v>0.15076371036543024</v>
      </c>
      <c r="F30" s="23">
        <f>Legeringstilägg_SEK!F30/Effektivpris_SEK!F30</f>
        <v>0.19943355730918694</v>
      </c>
    </row>
    <row r="31" spans="2:6" hidden="1" x14ac:dyDescent="0.2">
      <c r="B31" s="16">
        <v>39814</v>
      </c>
      <c r="C31" s="21">
        <f>Legeringstilägg_SEK!C31/Effektivpris_SEK!C31</f>
        <v>0.30273252118909127</v>
      </c>
      <c r="D31" s="22">
        <f>Legeringstilägg_SEK!D31/Effektivpris_SEK!D31</f>
        <v>0.28416906090255911</v>
      </c>
      <c r="E31" s="22">
        <f>Legeringstilägg_SEK!E31/Effektivpris_SEK!E31</f>
        <v>0.13737904539006307</v>
      </c>
      <c r="F31" s="23">
        <f>Legeringstilägg_SEK!F31/Effektivpris_SEK!F31</f>
        <v>0.20364878479609327</v>
      </c>
    </row>
    <row r="32" spans="2:6" hidden="1" x14ac:dyDescent="0.2">
      <c r="B32" s="16">
        <v>39845</v>
      </c>
      <c r="C32" s="21">
        <f>Legeringstilägg_SEK!C32/Effektivpris_SEK!C32</f>
        <v>0.31212155154805593</v>
      </c>
      <c r="D32" s="22">
        <f>Legeringstilägg_SEK!D32/Effektivpris_SEK!D32</f>
        <v>0.30542636124130562</v>
      </c>
      <c r="E32" s="22">
        <f>Legeringstilägg_SEK!E32/Effektivpris_SEK!E32</f>
        <v>0.15009815195196469</v>
      </c>
      <c r="F32" s="23">
        <f>Legeringstilägg_SEK!F32/Effektivpris_SEK!F32</f>
        <v>0.19554514282814883</v>
      </c>
    </row>
    <row r="33" spans="2:6" hidden="1" x14ac:dyDescent="0.2">
      <c r="B33" s="16">
        <v>39873</v>
      </c>
      <c r="C33" s="21">
        <f>Legeringstilägg_SEK!C33/Effektivpris_SEK!C33</f>
        <v>0.26407542532621942</v>
      </c>
      <c r="D33" s="22">
        <f>Legeringstilägg_SEK!D33/Effektivpris_SEK!D33</f>
        <v>0.23690873286983083</v>
      </c>
      <c r="E33" s="22">
        <f>Legeringstilägg_SEK!E33/Effektivpris_SEK!E33</f>
        <v>8.7112601783129059E-2</v>
      </c>
      <c r="F33" s="23">
        <f>Legeringstilägg_SEK!F33/Effektivpris_SEK!F33</f>
        <v>0.11062744104394041</v>
      </c>
    </row>
    <row r="34" spans="2:6" hidden="1" x14ac:dyDescent="0.2">
      <c r="B34" s="16">
        <v>39904</v>
      </c>
      <c r="C34" s="21">
        <f>Legeringstilägg_SEK!C34/Effektivpris_SEK!C34</f>
        <v>0.24432812797892439</v>
      </c>
      <c r="D34" s="22">
        <f>Legeringstilägg_SEK!D34/Effektivpris_SEK!D34</f>
        <v>0.21593062700068483</v>
      </c>
      <c r="E34" s="22">
        <f>Legeringstilägg_SEK!E34/Effektivpris_SEK!E34</f>
        <v>8.5630295123119343E-2</v>
      </c>
      <c r="F34" s="23">
        <f>Legeringstilägg_SEK!F34/Effektivpris_SEK!F34</f>
        <v>0.10418158370074816</v>
      </c>
    </row>
    <row r="35" spans="2:6" hidden="1" x14ac:dyDescent="0.2">
      <c r="B35" s="16">
        <v>39934</v>
      </c>
      <c r="C35" s="21">
        <f>Legeringstilägg_SEK!C35/Effektivpris_SEK!C35</f>
        <v>0.22546036436977618</v>
      </c>
      <c r="D35" s="22">
        <f>Legeringstilägg_SEK!D35/Effektivpris_SEK!D35</f>
        <v>0.19715072316041543</v>
      </c>
      <c r="E35" s="22">
        <f>Legeringstilägg_SEK!E35/Effektivpris_SEK!E35</f>
        <v>6.7212081798791665E-2</v>
      </c>
      <c r="F35" s="23">
        <f>Legeringstilägg_SEK!F35/Effektivpris_SEK!F35</f>
        <v>8.0800661096318074E-2</v>
      </c>
    </row>
    <row r="36" spans="2:6" hidden="1" x14ac:dyDescent="0.2">
      <c r="B36" s="16">
        <v>39965</v>
      </c>
      <c r="C36" s="21">
        <f>Legeringstilägg_SEK!C36/Effektivpris_SEK!C36</f>
        <v>0.24114941558715558</v>
      </c>
      <c r="D36" s="22">
        <f>Legeringstilägg_SEK!D36/Effektivpris_SEK!D36</f>
        <v>0.20697371997627759</v>
      </c>
      <c r="E36" s="22">
        <f>Legeringstilägg_SEK!E36/Effektivpris_SEK!E36</f>
        <v>6.2974935264948281E-2</v>
      </c>
      <c r="F36" s="23">
        <f>Legeringstilägg_SEK!F36/Effektivpris_SEK!F36</f>
        <v>7.122553749749598E-2</v>
      </c>
    </row>
    <row r="37" spans="2:6" hidden="1" x14ac:dyDescent="0.2">
      <c r="B37" s="16">
        <v>39995</v>
      </c>
      <c r="C37" s="21">
        <f>Legeringstilägg_SEK!C37/Effektivpris_SEK!C37</f>
        <v>0.25893513820487279</v>
      </c>
      <c r="D37" s="22">
        <f>Legeringstilägg_SEK!D37/Effektivpris_SEK!D37</f>
        <v>0.22149329825888783</v>
      </c>
      <c r="E37" s="22">
        <f>Legeringstilägg_SEK!E37/Effektivpris_SEK!E37</f>
        <v>6.6060301405818256E-2</v>
      </c>
      <c r="F37" s="23">
        <f>Legeringstilägg_SEK!F37/Effektivpris_SEK!F37</f>
        <v>7.0020448058598764E-2</v>
      </c>
    </row>
    <row r="38" spans="2:6" hidden="1" x14ac:dyDescent="0.2">
      <c r="B38" s="16">
        <v>40026</v>
      </c>
      <c r="C38" s="21">
        <f>Legeringstilägg_SEK!C38/Effektivpris_SEK!C38</f>
        <v>0.27923282412679318</v>
      </c>
      <c r="D38" s="22">
        <f>Legeringstilägg_SEK!D38/Effektivpris_SEK!D38</f>
        <v>0.23584666322392545</v>
      </c>
      <c r="E38" s="22">
        <f>Legeringstilägg_SEK!E38/Effektivpris_SEK!E38</f>
        <v>7.8949557324851344E-2</v>
      </c>
      <c r="F38" s="23">
        <f>Legeringstilägg_SEK!F38/Effektivpris_SEK!F38</f>
        <v>6.4872198475997289E-2</v>
      </c>
    </row>
    <row r="39" spans="2:6" hidden="1" x14ac:dyDescent="0.2">
      <c r="B39" s="16">
        <v>40057</v>
      </c>
      <c r="C39" s="21">
        <f>Legeringstilägg_SEK!C39/Effektivpris_SEK!C39</f>
        <v>0.32549086892646895</v>
      </c>
      <c r="D39" s="22">
        <f>Legeringstilägg_SEK!D39/Effektivpris_SEK!D39</f>
        <v>0.26558228015738539</v>
      </c>
      <c r="E39" s="22">
        <f>Legeringstilägg_SEK!E39/Effektivpris_SEK!E39</f>
        <v>8.984803950578317E-2</v>
      </c>
      <c r="F39" s="23">
        <f>Legeringstilägg_SEK!F39/Effektivpris_SEK!F39</f>
        <v>8.0615396569474945E-2</v>
      </c>
    </row>
    <row r="40" spans="2:6" hidden="1" x14ac:dyDescent="0.2">
      <c r="B40" s="16">
        <v>40087</v>
      </c>
      <c r="C40" s="21">
        <f>Legeringstilägg_SEK!C40/Effektivpris_SEK!C40</f>
        <v>0.3036824485891918</v>
      </c>
      <c r="D40" s="22">
        <f>Legeringstilägg_SEK!D40/Effektivpris_SEK!D40</f>
        <v>0.25337361418450788</v>
      </c>
      <c r="E40" s="22">
        <f>Legeringstilägg_SEK!E40/Effektivpris_SEK!E40</f>
        <v>8.3006604986982646E-2</v>
      </c>
      <c r="F40" s="23">
        <f>Legeringstilägg_SEK!F40/Effektivpris_SEK!F40</f>
        <v>9.0240146721389622E-2</v>
      </c>
    </row>
    <row r="41" spans="2:6" hidden="1" x14ac:dyDescent="0.2">
      <c r="B41" s="16">
        <v>40118</v>
      </c>
      <c r="C41" s="21">
        <f>Legeringstilägg_SEK!C41/Effektivpris_SEK!C41</f>
        <v>0.29412807641589928</v>
      </c>
      <c r="D41" s="22">
        <f>Legeringstilägg_SEK!D41/Effektivpris_SEK!D41</f>
        <v>0.25464352355055664</v>
      </c>
      <c r="E41" s="22">
        <f>Legeringstilägg_SEK!E41/Effektivpris_SEK!E41</f>
        <v>8.8534107402031936E-2</v>
      </c>
      <c r="F41" s="23">
        <f>Legeringstilägg_SEK!F41/Effektivpris_SEK!F41</f>
        <v>9.7563527984109694E-2</v>
      </c>
    </row>
    <row r="42" spans="2:6" hidden="1" x14ac:dyDescent="0.2">
      <c r="B42" s="16">
        <v>40148</v>
      </c>
      <c r="C42" s="21">
        <f>Legeringstilägg_SEK!C42/Effektivpris_SEK!C42</f>
        <v>0.2896413174808577</v>
      </c>
      <c r="D42" s="22">
        <f>Legeringstilägg_SEK!D42/Effektivpris_SEK!D42</f>
        <v>0.25849058280818077</v>
      </c>
      <c r="E42" s="22">
        <f>Legeringstilägg_SEK!E42/Effektivpris_SEK!E42</f>
        <v>8.4069196038813632E-2</v>
      </c>
      <c r="F42" s="23">
        <f>Legeringstilägg_SEK!F42/Effektivpris_SEK!F42</f>
        <v>9.1612755463297627E-2</v>
      </c>
    </row>
    <row r="43" spans="2:6" hidden="1" x14ac:dyDescent="0.2">
      <c r="B43" s="16">
        <v>40179</v>
      </c>
      <c r="C43" s="21">
        <f>Legeringstilägg_SEK!C43/Effektivpris_SEK!C43</f>
        <v>0.28560478763858149</v>
      </c>
      <c r="D43" s="22">
        <f>Legeringstilägg_SEK!D43/Effektivpris_SEK!D43</f>
        <v>0.25417219514471828</v>
      </c>
      <c r="E43" s="22">
        <f>Legeringstilägg_SEK!E43/Effektivpris_SEK!E43</f>
        <v>8.4327278572576742E-2</v>
      </c>
      <c r="F43" s="23">
        <f>Legeringstilägg_SEK!F43/Effektivpris_SEK!F43</f>
        <v>9.465375865068322E-2</v>
      </c>
    </row>
    <row r="44" spans="2:6" hidden="1" x14ac:dyDescent="0.2">
      <c r="B44" s="16">
        <v>40210</v>
      </c>
      <c r="C44" s="21">
        <f>Legeringstilägg_SEK!C44/Effektivpris_SEK!C44</f>
        <v>0.33394951601000222</v>
      </c>
      <c r="D44" s="22">
        <f>Legeringstilägg_SEK!D44/Effektivpris_SEK!D44</f>
        <v>0.29372778069970779</v>
      </c>
      <c r="E44" s="22">
        <f>Legeringstilägg_SEK!E44/Effektivpris_SEK!E44</f>
        <v>9.3746718721661682E-2</v>
      </c>
      <c r="F44" s="23">
        <f>Legeringstilägg_SEK!F44/Effektivpris_SEK!F44</f>
        <v>0.10263901312106255</v>
      </c>
    </row>
    <row r="45" spans="2:6" hidden="1" x14ac:dyDescent="0.2">
      <c r="B45" s="16">
        <v>40238</v>
      </c>
      <c r="C45" s="21">
        <f>Legeringstilägg_SEK!C45/Effektivpris_SEK!C45</f>
        <v>0.34839228005811185</v>
      </c>
      <c r="D45" s="22">
        <f>Legeringstilägg_SEK!D45/Effektivpris_SEK!D45</f>
        <v>0.29965050257188303</v>
      </c>
      <c r="E45" s="22">
        <f>Legeringstilägg_SEK!E45/Effektivpris_SEK!E45</f>
        <v>9.8471180324755464E-2</v>
      </c>
      <c r="F45" s="23">
        <f>Legeringstilägg_SEK!F45/Effektivpris_SEK!F45</f>
        <v>0.10902703138107143</v>
      </c>
    </row>
    <row r="46" spans="2:6" hidden="1" x14ac:dyDescent="0.2">
      <c r="B46" s="16">
        <v>40269</v>
      </c>
      <c r="C46" s="21">
        <f>Legeringstilägg_SEK!C46/Effektivpris_SEK!C46</f>
        <v>0.38214509853969947</v>
      </c>
      <c r="D46" s="22">
        <f>Legeringstilägg_SEK!D46/Effektivpris_SEK!D46</f>
        <v>0.33296347426684036</v>
      </c>
      <c r="E46" s="22">
        <f>Legeringstilägg_SEK!E46/Effektivpris_SEK!E46</f>
        <v>0.1074327331072823</v>
      </c>
      <c r="F46" s="23">
        <f>Legeringstilägg_SEK!F46/Effektivpris_SEK!F46</f>
        <v>0.11678803858199319</v>
      </c>
    </row>
    <row r="47" spans="2:6" hidden="1" x14ac:dyDescent="0.2">
      <c r="B47" s="16">
        <v>40299</v>
      </c>
      <c r="C47" s="21">
        <f>Legeringstilägg_SEK!C47/Effektivpris_SEK!C47</f>
        <v>0.41954263373993805</v>
      </c>
      <c r="D47" s="22">
        <f>Legeringstilägg_SEK!D47/Effektivpris_SEK!D47</f>
        <v>0.37704209774093866</v>
      </c>
      <c r="E47" s="22">
        <f>Legeringstilägg_SEK!E47/Effektivpris_SEK!E47</f>
        <v>0.13772360547547247</v>
      </c>
      <c r="F47" s="23">
        <f>Legeringstilägg_SEK!F47/Effektivpris_SEK!F47</f>
        <v>0.14994924794684875</v>
      </c>
    </row>
    <row r="48" spans="2:6" hidden="1" x14ac:dyDescent="0.2">
      <c r="B48" s="16">
        <v>40330</v>
      </c>
      <c r="C48" s="21">
        <f>Legeringstilägg_SEK!C48/Effektivpris_SEK!C48</f>
        <v>0.42331657736949363</v>
      </c>
      <c r="D48" s="22">
        <f>Legeringstilägg_SEK!D48/Effektivpris_SEK!D48</f>
        <v>0.3810095089688878</v>
      </c>
      <c r="E48" s="22">
        <f>Legeringstilägg_SEK!E48/Effektivpris_SEK!E48</f>
        <v>0.14870998715598618</v>
      </c>
      <c r="F48" s="23">
        <f>Legeringstilägg_SEK!F48/Effektivpris_SEK!F48</f>
        <v>0.16264379689745967</v>
      </c>
    </row>
    <row r="49" spans="2:6" hidden="1" x14ac:dyDescent="0.2">
      <c r="B49" s="16">
        <v>40360</v>
      </c>
      <c r="C49" s="21">
        <f>Legeringstilägg_SEK!C49/Effektivpris_SEK!C49</f>
        <v>0.39714471285380759</v>
      </c>
      <c r="D49" s="22">
        <f>Legeringstilägg_SEK!D49/Effektivpris_SEK!D49</f>
        <v>0.35593788307042479</v>
      </c>
      <c r="E49" s="22">
        <f>Legeringstilägg_SEK!E49/Effektivpris_SEK!E49</f>
        <v>0.14545989385139196</v>
      </c>
      <c r="F49" s="23">
        <f>Legeringstilägg_SEK!F49/Effektivpris_SEK!F49</f>
        <v>0.16238079773257358</v>
      </c>
    </row>
    <row r="50" spans="2:6" hidden="1" x14ac:dyDescent="0.2">
      <c r="B50" s="16">
        <v>40391</v>
      </c>
      <c r="C50" s="21">
        <f>Legeringstilägg_SEK!C50/Effektivpris_SEK!C50</f>
        <v>0.38460120673457215</v>
      </c>
      <c r="D50" s="22">
        <f>Legeringstilägg_SEK!D50/Effektivpris_SEK!D50</f>
        <v>0.34376142154910089</v>
      </c>
      <c r="E50" s="22">
        <f>Legeringstilägg_SEK!E50/Effektivpris_SEK!E50</f>
        <v>0.14218488873251825</v>
      </c>
      <c r="F50" s="23">
        <f>Legeringstilägg_SEK!F50/Effektivpris_SEK!F50</f>
        <v>0.16027084197924729</v>
      </c>
    </row>
    <row r="51" spans="2:6" hidden="1" x14ac:dyDescent="0.2">
      <c r="B51" s="16">
        <v>40422</v>
      </c>
      <c r="C51" s="21">
        <f>Legeringstilägg_SEK!C51/Effektivpris_SEK!C51</f>
        <v>0.40302259088195552</v>
      </c>
      <c r="D51" s="22">
        <f>Legeringstilägg_SEK!D51/Effektivpris_SEK!D51</f>
        <v>0.36424999575398337</v>
      </c>
      <c r="E51" s="22">
        <f>Legeringstilägg_SEK!E51/Effektivpris_SEK!E51</f>
        <v>0.13805566164889033</v>
      </c>
      <c r="F51" s="23">
        <f>Legeringstilägg_SEK!F51/Effektivpris_SEK!F51</f>
        <v>0.16220133846365678</v>
      </c>
    </row>
    <row r="52" spans="2:6" hidden="1" x14ac:dyDescent="0.2">
      <c r="B52" s="16">
        <v>40452</v>
      </c>
      <c r="C52" s="21">
        <f>Legeringstilägg_SEK!C52/Effektivpris_SEK!C52</f>
        <v>0.41895090083325137</v>
      </c>
      <c r="D52" s="22">
        <f>Legeringstilägg_SEK!D52/Effektivpris_SEK!D52</f>
        <v>0.38163008008149979</v>
      </c>
      <c r="E52" s="22">
        <f>Legeringstilägg_SEK!E52/Effektivpris_SEK!E52</f>
        <v>0.14333399213826117</v>
      </c>
      <c r="F52" s="23">
        <f>Legeringstilägg_SEK!F52/Effektivpris_SEK!F52</f>
        <v>0.16685796974582742</v>
      </c>
    </row>
    <row r="53" spans="2:6" hidden="1" x14ac:dyDescent="0.2">
      <c r="B53" s="16">
        <v>40483</v>
      </c>
      <c r="C53" s="24">
        <f>Legeringstilägg_SEK!C53/Effektivpris_SEK!C53</f>
        <v>0.40556055189623269</v>
      </c>
      <c r="D53" s="25">
        <f>Legeringstilägg_SEK!D53/Effektivpris_SEK!D53</f>
        <v>0.37224984039730963</v>
      </c>
      <c r="E53" s="25">
        <f>Legeringstilägg_SEK!E53/Effektivpris_SEK!E53</f>
        <v>0.13271188324784422</v>
      </c>
      <c r="F53" s="26">
        <f>Legeringstilägg_SEK!F53/Effektivpris_SEK!F53</f>
        <v>0.16476898761098396</v>
      </c>
    </row>
    <row r="54" spans="2:6" hidden="1" x14ac:dyDescent="0.2">
      <c r="B54" s="16">
        <v>40513</v>
      </c>
      <c r="C54" s="24">
        <f>Legeringstilägg_SEK!C54/Effektivpris_SEK!C54</f>
        <v>0.40568044653991586</v>
      </c>
      <c r="D54" s="25">
        <f>Legeringstilägg_SEK!D54/Effektivpris_SEK!D54</f>
        <v>0.37090198600888991</v>
      </c>
      <c r="E54" s="25">
        <f>Legeringstilägg_SEK!E54/Effektivpris_SEK!E54</f>
        <v>0.13304780984008358</v>
      </c>
      <c r="F54" s="26">
        <f>Legeringstilägg_SEK!F54/Effektivpris_SEK!F54</f>
        <v>0.16125157018716466</v>
      </c>
    </row>
    <row r="55" spans="2:6" hidden="1" x14ac:dyDescent="0.2">
      <c r="B55" s="16">
        <v>40544</v>
      </c>
      <c r="C55" s="24">
        <f>Legeringstilägg_SEK!C55/Effektivpris_SEK!C55</f>
        <v>0.4190632264154141</v>
      </c>
      <c r="D55" s="25">
        <f>Legeringstilägg_SEK!D55/Effektivpris_SEK!D55</f>
        <v>0.38454151616669763</v>
      </c>
      <c r="E55" s="25">
        <f>Legeringstilägg_SEK!E55/Effektivpris_SEK!E55</f>
        <v>0.15593307306880316</v>
      </c>
      <c r="F55" s="26">
        <f>Legeringstilägg_SEK!F55/Effektivpris_SEK!F55</f>
        <v>0.1624388936467441</v>
      </c>
    </row>
    <row r="56" spans="2:6" hidden="1" x14ac:dyDescent="0.2">
      <c r="B56" s="16">
        <v>40575</v>
      </c>
      <c r="C56" s="24">
        <f>Legeringstilägg_SEK!C56/Effektivpris_SEK!C56</f>
        <v>0.43056569004933992</v>
      </c>
      <c r="D56" s="25">
        <f>Legeringstilägg_SEK!D56/Effektivpris_SEK!D56</f>
        <v>0.3978829821873715</v>
      </c>
      <c r="E56" s="25">
        <f>Legeringstilägg_SEK!E56/Effektivpris_SEK!E56</f>
        <v>0.17516020444661354</v>
      </c>
      <c r="F56" s="26">
        <f>Legeringstilägg_SEK!F56/Effektivpris_SEK!F56</f>
        <v>0.16949283690109612</v>
      </c>
    </row>
    <row r="57" spans="2:6" hidden="1" x14ac:dyDescent="0.2">
      <c r="B57" s="16">
        <v>40603</v>
      </c>
      <c r="C57" s="24">
        <f>Legeringstilägg_SEK!C57/Effektivpris_SEK!C57</f>
        <v>0.43797066186746564</v>
      </c>
      <c r="D57" s="25">
        <f>Legeringstilägg_SEK!D57/Effektivpris_SEK!D57</f>
        <v>0.40466461820083682</v>
      </c>
      <c r="E57" s="25">
        <f>Legeringstilägg_SEK!E57/Effektivpris_SEK!E57</f>
        <v>0.17059381113404279</v>
      </c>
      <c r="F57" s="26">
        <f>Legeringstilägg_SEK!F57/Effektivpris_SEK!F57</f>
        <v>0.16708423129431604</v>
      </c>
    </row>
    <row r="58" spans="2:6" hidden="1" x14ac:dyDescent="0.2">
      <c r="B58" s="16">
        <v>40634</v>
      </c>
      <c r="C58" s="24">
        <f>Legeringstilägg_SEK!C58/Effektivpris_SEK!C58</f>
        <v>0.42355727574995272</v>
      </c>
      <c r="D58" s="25">
        <f>Legeringstilägg_SEK!D58/Effektivpris_SEK!D58</f>
        <v>0.39021931416328726</v>
      </c>
      <c r="E58" s="25">
        <f>Legeringstilägg_SEK!E58/Effektivpris_SEK!E58</f>
        <v>0.15594043586630024</v>
      </c>
      <c r="F58" s="26">
        <f>Legeringstilägg_SEK!F58/Effektivpris_SEK!F58</f>
        <v>0.15498559138644138</v>
      </c>
    </row>
    <row r="59" spans="2:6" hidden="1" x14ac:dyDescent="0.2">
      <c r="B59" s="16">
        <v>40664</v>
      </c>
      <c r="C59" s="24">
        <f>Legeringstilägg_SEK!C59/Effektivpris_SEK!C59</f>
        <v>0.41409978223522498</v>
      </c>
      <c r="D59" s="25">
        <f>Legeringstilägg_SEK!D59/Effektivpris_SEK!D59</f>
        <v>0.38340365950524408</v>
      </c>
      <c r="E59" s="25">
        <f>Legeringstilägg_SEK!E59/Effektivpris_SEK!E59</f>
        <v>0.1561049325721004</v>
      </c>
      <c r="F59" s="26">
        <f>Legeringstilägg_SEK!F59/Effektivpris_SEK!F59</f>
        <v>0.15630492276943703</v>
      </c>
    </row>
    <row r="60" spans="2:6" hidden="1" x14ac:dyDescent="0.2">
      <c r="B60" s="16">
        <v>40695</v>
      </c>
      <c r="C60" s="24">
        <f>Legeringstilägg_SEK!C60/Effektivpris_SEK!C60</f>
        <v>0.40721394618597173</v>
      </c>
      <c r="D60" s="25">
        <f>Legeringstilägg_SEK!D60/Effektivpris_SEK!D60</f>
        <v>0.37914485138479437</v>
      </c>
      <c r="E60" s="25">
        <f>Legeringstilägg_SEK!E60/Effektivpris_SEK!E60</f>
        <v>0.15097553919835427</v>
      </c>
      <c r="F60" s="26">
        <f>Legeringstilägg_SEK!F60/Effektivpris_SEK!F60</f>
        <v>0.16691482601974528</v>
      </c>
    </row>
    <row r="61" spans="2:6" hidden="1" x14ac:dyDescent="0.2">
      <c r="B61" s="16">
        <v>40725</v>
      </c>
      <c r="C61" s="24">
        <f>Legeringstilägg_SEK!C61/Effektivpris_SEK!C61</f>
        <v>0.38924649542493145</v>
      </c>
      <c r="D61" s="25">
        <f>Legeringstilägg_SEK!D61/Effektivpris_SEK!D61</f>
        <v>0.36058091259553077</v>
      </c>
      <c r="E61" s="25">
        <f>Legeringstilägg_SEK!E61/Effektivpris_SEK!E61</f>
        <v>0.14930756843800319</v>
      </c>
      <c r="F61" s="26">
        <f>Legeringstilägg_SEK!F61/Effektivpris_SEK!F61</f>
        <v>0.16901639395955592</v>
      </c>
    </row>
    <row r="62" spans="2:6" hidden="1" x14ac:dyDescent="0.2">
      <c r="B62" s="16">
        <v>40756</v>
      </c>
      <c r="C62" s="24">
        <f>Legeringstilägg_SEK!C62/Effektivpris_SEK!C62</f>
        <v>0.39317375339316557</v>
      </c>
      <c r="D62" s="25">
        <f>Legeringstilägg_SEK!D62/Effektivpris_SEK!D62</f>
        <v>0.36624435193160632</v>
      </c>
      <c r="E62" s="25">
        <f>Legeringstilägg_SEK!E62/Effektivpris_SEK!E62</f>
        <v>0.15097553919835427</v>
      </c>
      <c r="F62" s="26">
        <f>Legeringstilägg_SEK!F62/Effektivpris_SEK!F62</f>
        <v>0.16012597145324325</v>
      </c>
    </row>
    <row r="63" spans="2:6" hidden="1" x14ac:dyDescent="0.2">
      <c r="B63" s="16">
        <v>40787</v>
      </c>
      <c r="C63" s="24">
        <f>Legeringstilägg_SEK!C63/Effektivpris_SEK!C63</f>
        <v>0.38611572495653279</v>
      </c>
      <c r="D63" s="25">
        <f>Legeringstilägg_SEK!D63/Effektivpris_SEK!D63</f>
        <v>0.35862077321333036</v>
      </c>
      <c r="E63" s="25">
        <f>Legeringstilägg_SEK!E63/Effektivpris_SEK!E63</f>
        <v>0.14071065089132376</v>
      </c>
      <c r="F63" s="26">
        <f>Legeringstilägg_SEK!F63/Effektivpris_SEK!F63</f>
        <v>0.15971451796788327</v>
      </c>
    </row>
    <row r="64" spans="2:6" hidden="1" x14ac:dyDescent="0.2">
      <c r="B64" s="16">
        <v>40817</v>
      </c>
      <c r="C64" s="24">
        <f>Legeringstilägg_SEK!C64/Effektivpris_SEK!C64</f>
        <v>0.38448722695298038</v>
      </c>
      <c r="D64" s="25">
        <f>Legeringstilägg_SEK!D64/Effektivpris_SEK!D64</f>
        <v>0.35989375830013276</v>
      </c>
      <c r="E64" s="25">
        <f>Legeringstilägg_SEK!E64/Effektivpris_SEK!E64</f>
        <v>0.13989938080495354</v>
      </c>
      <c r="F64" s="26">
        <f>Legeringstilägg_SEK!F64/Effektivpris_SEK!F64</f>
        <v>0.16442342670061841</v>
      </c>
    </row>
    <row r="65" spans="2:6" hidden="1" x14ac:dyDescent="0.2">
      <c r="B65" s="16">
        <v>40848</v>
      </c>
      <c r="C65" s="24">
        <f>Legeringstilägg_SEK!C65/Effektivpris_SEK!C65</f>
        <v>0.36642225982327503</v>
      </c>
      <c r="D65" s="25">
        <f>Legeringstilägg_SEK!D65/Effektivpris_SEK!D65</f>
        <v>0.34068891280947261</v>
      </c>
      <c r="E65" s="25">
        <f>Legeringstilägg_SEK!E65/Effektivpris_SEK!E65</f>
        <v>0.13885692366705024</v>
      </c>
      <c r="F65" s="26">
        <f>Legeringstilägg_SEK!F65/Effektivpris_SEK!F65</f>
        <v>0.16594202898550725</v>
      </c>
    </row>
    <row r="66" spans="2:6" hidden="1" x14ac:dyDescent="0.2">
      <c r="B66" s="16">
        <v>40878</v>
      </c>
      <c r="C66" s="24">
        <f>Legeringstilägg_SEK!C66/Effektivpris_SEK!C66</f>
        <v>0.35527070977616221</v>
      </c>
      <c r="D66" s="25">
        <f>Legeringstilägg_SEK!D66/Effektivpris_SEK!D66</f>
        <v>0.33096668487165481</v>
      </c>
      <c r="E66" s="25">
        <f>Legeringstilägg_SEK!E66/Effektivpris_SEK!E66</f>
        <v>0.13169599690582093</v>
      </c>
      <c r="F66" s="26">
        <f>Legeringstilägg_SEK!F66/Effektivpris_SEK!F66</f>
        <v>0.16077287641268684</v>
      </c>
    </row>
    <row r="67" spans="2:6" hidden="1" x14ac:dyDescent="0.2">
      <c r="B67" s="16">
        <v>40909</v>
      </c>
      <c r="C67" s="24">
        <f>Legeringstilägg_SEK!C67/Effektivpris_SEK!C67</f>
        <v>0.35545023696682465</v>
      </c>
      <c r="D67" s="25">
        <f>Legeringstilägg_SEK!D67/Effektivpris_SEK!D67</f>
        <v>0.32900432900432902</v>
      </c>
      <c r="E67" s="25">
        <f>Legeringstilägg_SEK!E67/Effektivpris_SEK!E67</f>
        <v>0.13195759182127981</v>
      </c>
      <c r="F67" s="26">
        <f>Legeringstilägg_SEK!F67/Effektivpris_SEK!F67</f>
        <v>0.15835456862031305</v>
      </c>
    </row>
    <row r="68" spans="2:6" hidden="1" x14ac:dyDescent="0.2">
      <c r="B68" s="16">
        <v>40940</v>
      </c>
      <c r="C68" s="24">
        <f>Legeringstilägg_SEK!C68/Effektivpris_SEK!C68</f>
        <v>0.37327188940092165</v>
      </c>
      <c r="D68" s="25">
        <f>Legeringstilägg_SEK!D68/Effektivpris_SEK!D68</f>
        <v>0.34856842658261095</v>
      </c>
      <c r="E68" s="25">
        <f>Legeringstilägg_SEK!E68/Effektivpris_SEK!E68</f>
        <v>0.13815789473684209</v>
      </c>
      <c r="F68" s="26">
        <f>Legeringstilägg_SEK!F68/Effektivpris_SEK!F68</f>
        <v>0.15896689705347397</v>
      </c>
    </row>
    <row r="69" spans="2:6" hidden="1" x14ac:dyDescent="0.2">
      <c r="B69" s="16">
        <v>40969</v>
      </c>
      <c r="C69" s="24">
        <f>Legeringstilägg_SEK!C69/Effektivpris_SEK!C69</f>
        <v>0.37745623436941761</v>
      </c>
      <c r="D69" s="25">
        <f>Legeringstilägg_SEK!D69/Effektivpris_SEK!D69</f>
        <v>0.35171005615109746</v>
      </c>
      <c r="E69" s="25">
        <f>Legeringstilägg_SEK!E69/Effektivpris_SEK!E69</f>
        <v>0.1342522658610272</v>
      </c>
      <c r="F69" s="26">
        <f>Legeringstilägg_SEK!F69/Effektivpris_SEK!F69</f>
        <v>0.15401540154015403</v>
      </c>
    </row>
    <row r="70" spans="2:6" hidden="1" x14ac:dyDescent="0.2">
      <c r="B70" s="16">
        <v>41000</v>
      </c>
      <c r="C70" s="24">
        <f>Legeringstilägg_SEK!C70/Effektivpris_SEK!C70</f>
        <v>0.36520947176684881</v>
      </c>
      <c r="D70" s="25">
        <f>Legeringstilägg_SEK!D70/Effektivpris_SEK!D70</f>
        <v>0.33646812957157785</v>
      </c>
      <c r="E70" s="25">
        <f>Legeringstilägg_SEK!E70/Effektivpris_SEK!E70</f>
        <v>0.13195759182127981</v>
      </c>
      <c r="F70" s="26">
        <f>Legeringstilägg_SEK!F70/Effektivpris_SEK!F70</f>
        <v>0.15587266739846323</v>
      </c>
    </row>
    <row r="71" spans="2:6" hidden="1" x14ac:dyDescent="0.2">
      <c r="B71" s="16">
        <v>41030</v>
      </c>
      <c r="C71" s="24">
        <f>Legeringstilägg_SEK!C71/Effektivpris_SEK!C71</f>
        <v>0.36022514071294559</v>
      </c>
      <c r="D71" s="25">
        <f>Legeringstilägg_SEK!D71/Effektivpris_SEK!D71</f>
        <v>0.33494234379190135</v>
      </c>
      <c r="E71" s="25">
        <f>Legeringstilägg_SEK!E71/Effektivpris_SEK!E71</f>
        <v>0.13555269450064375</v>
      </c>
      <c r="F71" s="26">
        <f>Legeringstilägg_SEK!F71/Effektivpris_SEK!F71</f>
        <v>0.15514087083790709</v>
      </c>
    </row>
    <row r="72" spans="2:6" hidden="1" x14ac:dyDescent="0.2">
      <c r="B72" s="16">
        <v>41061</v>
      </c>
      <c r="C72" s="24">
        <f>Legeringstilägg_SEK!C72/Effektivpris_SEK!C72</f>
        <v>0.36626369474877218</v>
      </c>
      <c r="D72" s="25">
        <f>Legeringstilägg_SEK!D72/Effektivpris_SEK!D72</f>
        <v>0.34299647791926313</v>
      </c>
      <c r="E72" s="25">
        <f>Legeringstilägg_SEK!E72/Effektivpris_SEK!E72</f>
        <v>0.14170927684441198</v>
      </c>
      <c r="F72" s="26">
        <f>Legeringstilägg_SEK!F72/Effektivpris_SEK!F72</f>
        <v>0.17485399028321455</v>
      </c>
    </row>
    <row r="73" spans="2:6" hidden="1" x14ac:dyDescent="0.2">
      <c r="B73" s="16">
        <v>41091</v>
      </c>
      <c r="C73" s="24">
        <f>Legeringstilägg_SEK!C73/Effektivpris_SEK!C73</f>
        <v>0.36446296647092247</v>
      </c>
      <c r="D73" s="25">
        <f>Legeringstilägg_SEK!D73/Effektivpris_SEK!D73</f>
        <v>0.34174809989142235</v>
      </c>
      <c r="E73" s="25">
        <f>Legeringstilägg_SEK!E73/Effektivpris_SEK!E73</f>
        <v>0.14155251141552511</v>
      </c>
      <c r="F73" s="26">
        <f>Legeringstilägg_SEK!F73/Effektivpris_SEK!F73</f>
        <v>0.17305405503559357</v>
      </c>
    </row>
    <row r="74" spans="2:6" hidden="1" x14ac:dyDescent="0.2">
      <c r="B74" s="16">
        <v>41122</v>
      </c>
      <c r="C74" s="24">
        <f>Legeringstilägg_SEK!C74/Effektivpris_SEK!C74</f>
        <v>0.35973207249802996</v>
      </c>
      <c r="D74" s="25">
        <f>Legeringstilägg_SEK!D74/Effektivpris_SEK!D74</f>
        <v>0.33940774487471531</v>
      </c>
      <c r="E74" s="25">
        <f>Legeringstilägg_SEK!E74/Effektivpris_SEK!E74</f>
        <v>0.13300129127467256</v>
      </c>
      <c r="F74" s="26">
        <f>Legeringstilägg_SEK!F74/Effektivpris_SEK!F74</f>
        <v>0.16794478527607362</v>
      </c>
    </row>
    <row r="75" spans="2:6" hidden="1" x14ac:dyDescent="0.2">
      <c r="B75" s="16">
        <v>41153</v>
      </c>
      <c r="C75" s="24">
        <f>Legeringstilägg_SEK!C75/Effektivpris_SEK!C75</f>
        <v>0.34186094491438002</v>
      </c>
      <c r="D75" s="25">
        <f>Legeringstilägg_SEK!D75/Effektivpris_SEK!D75</f>
        <v>0.33005073112503724</v>
      </c>
      <c r="E75" s="25">
        <f>Legeringstilägg_SEK!E75/Effektivpris_SEK!E75</f>
        <v>0.12574404761904762</v>
      </c>
      <c r="F75" s="26">
        <f>Legeringstilägg_SEK!F75/Effektivpris_SEK!F75</f>
        <v>0.16413674906347786</v>
      </c>
    </row>
    <row r="76" spans="2:6" hidden="1" x14ac:dyDescent="0.2">
      <c r="B76" s="16">
        <v>41183</v>
      </c>
      <c r="C76" s="24">
        <f>Legeringstilägg_SEK!C76/Effektivpris_SEK!C76</f>
        <v>0.34951060358890695</v>
      </c>
      <c r="D76" s="25">
        <f>Legeringstilägg_SEK!D76/Effektivpris_SEK!D76</f>
        <v>0.33303624480095068</v>
      </c>
      <c r="E76" s="25">
        <f>Legeringstilägg_SEK!E76/Effektivpris_SEK!E76</f>
        <v>0.12313432835820895</v>
      </c>
      <c r="F76" s="26">
        <f>Legeringstilägg_SEK!F76/Effektivpris_SEK!F76</f>
        <v>0.16446405730538619</v>
      </c>
    </row>
    <row r="77" spans="2:6" hidden="1" x14ac:dyDescent="0.2">
      <c r="B77" s="16">
        <v>41214</v>
      </c>
      <c r="C77" s="24">
        <f>Legeringstilägg_SEK!C77/Effektivpris_SEK!C77</f>
        <v>0.34874798061389339</v>
      </c>
      <c r="D77" s="25">
        <f>Legeringstilägg_SEK!D77/Effektivpris_SEK!D77</f>
        <v>0.33547070824832409</v>
      </c>
      <c r="E77" s="25">
        <f>Legeringstilägg_SEK!E77/Effektivpris_SEK!E77</f>
        <v>0.11593385945133407</v>
      </c>
      <c r="F77" s="26">
        <f>Legeringstilägg_SEK!F77/Effektivpris_SEK!F77</f>
        <v>0.15491301742738628</v>
      </c>
    </row>
    <row r="78" spans="2:6" hidden="1" x14ac:dyDescent="0.2">
      <c r="B78" s="16">
        <v>41244</v>
      </c>
      <c r="C78" s="24">
        <f>Legeringstilägg_SEK!C78/Effektivpris_SEK!C78</f>
        <v>0.33063511830635117</v>
      </c>
      <c r="D78" s="25">
        <f>Legeringstilägg_SEK!D78/Effektivpris_SEK!D78</f>
        <v>0.31797786419383789</v>
      </c>
      <c r="E78" s="25">
        <f>Legeringstilägg_SEK!E78/Effektivpris_SEK!E78</f>
        <v>0.11360211002260738</v>
      </c>
      <c r="F78" s="26">
        <f>Legeringstilägg_SEK!F78/Effektivpris_SEK!F78</f>
        <v>0.1438889605907698</v>
      </c>
    </row>
    <row r="79" spans="2:6" hidden="1" x14ac:dyDescent="0.2">
      <c r="B79" s="16">
        <v>41275</v>
      </c>
      <c r="C79" s="24">
        <f>Legeringstilägg_SEK!C79/Effektivpris_SEK!C79</f>
        <v>0.34692179700499171</v>
      </c>
      <c r="D79" s="25">
        <f>Legeringstilägg_SEK!D79/Effektivpris_SEK!D79</f>
        <v>0.32717678100263853</v>
      </c>
      <c r="E79" s="25">
        <f>Legeringstilägg_SEK!E79/Effektivpris_SEK!E79</f>
        <v>0.11443628834933182</v>
      </c>
      <c r="F79" s="26">
        <f>Legeringstilägg_SEK!F79/Effektivpris_SEK!F79</f>
        <v>0.14219350888204757</v>
      </c>
    </row>
    <row r="80" spans="2:6" hidden="1" x14ac:dyDescent="0.2">
      <c r="B80" s="16">
        <v>41306</v>
      </c>
      <c r="C80" s="24">
        <f>Legeringstilägg_SEK!C80/Effektivpris_SEK!C80</f>
        <v>0.34569702021254434</v>
      </c>
      <c r="D80" s="25">
        <f>Legeringstilägg_SEK!D80/Effektivpris_SEK!D80</f>
        <v>0.32360742705570295</v>
      </c>
      <c r="E80" s="25">
        <f>Legeringstilägg_SEK!E80/Effektivpris_SEK!E80</f>
        <v>0.11343508573582059</v>
      </c>
      <c r="F80" s="26">
        <f>Legeringstilägg_SEK!F80/Effektivpris_SEK!F80</f>
        <v>0.14219350888204757</v>
      </c>
    </row>
    <row r="81" spans="2:6" hidden="1" x14ac:dyDescent="0.2">
      <c r="B81" s="16">
        <v>41334</v>
      </c>
      <c r="C81" s="24">
        <f>Legeringstilägg_SEK!C81/Effektivpris_SEK!C81</f>
        <v>0.34935764608371322</v>
      </c>
      <c r="D81" s="25">
        <f>Legeringstilägg_SEK!D81/Effektivpris_SEK!D81</f>
        <v>0.3303180624452875</v>
      </c>
      <c r="E81" s="25">
        <f>Legeringstilägg_SEK!E81/Effektivpris_SEK!E81</f>
        <v>0.11841858722128536</v>
      </c>
      <c r="F81" s="26">
        <f>Legeringstilägg_SEK!F81/Effektivpris_SEK!F81</f>
        <v>0.15160249305006926</v>
      </c>
    </row>
    <row r="82" spans="2:6" hidden="1" x14ac:dyDescent="0.2">
      <c r="B82" s="16">
        <v>41365</v>
      </c>
      <c r="C82" s="24">
        <f>Legeringstilägg_SEK!C82/Effektivpris_SEK!C82</f>
        <v>0.35040668278742576</v>
      </c>
      <c r="D82" s="25">
        <f>Legeringstilägg_SEK!D82/Effektivpris_SEK!D82</f>
        <v>0.32208496535100933</v>
      </c>
      <c r="E82" s="25">
        <f>Legeringstilägg_SEK!E82/Effektivpris_SEK!E82</f>
        <v>0.11626596543951916</v>
      </c>
      <c r="F82" s="26">
        <f>Legeringstilägg_SEK!F82/Effektivpris_SEK!F82</f>
        <v>0.15052378019001555</v>
      </c>
    </row>
    <row r="83" spans="2:6" hidden="1" x14ac:dyDescent="0.2">
      <c r="B83" s="16">
        <v>41395</v>
      </c>
      <c r="C83" s="24">
        <f>Legeringstilägg_SEK!C83/Effektivpris_SEK!C83</f>
        <v>0.34926227703149088</v>
      </c>
      <c r="D83" s="25">
        <f>Legeringstilägg_SEK!D83/Effektivpris_SEK!D83</f>
        <v>0.32290099307854347</v>
      </c>
      <c r="E83" s="25">
        <f>Legeringstilägg_SEK!E83/Effektivpris_SEK!E83</f>
        <v>0.11990273101384211</v>
      </c>
      <c r="F83" s="26">
        <f>Legeringstilägg_SEK!F83/Effektivpris_SEK!F83</f>
        <v>0.15907201689391692</v>
      </c>
    </row>
    <row r="84" spans="2:6" hidden="1" x14ac:dyDescent="0.2">
      <c r="B84" s="16">
        <v>41426</v>
      </c>
      <c r="C84" s="24">
        <f>Legeringstilägg_SEK!C84/Effektivpris_SEK!C84</f>
        <v>0.34146341463414631</v>
      </c>
      <c r="D84" s="25">
        <f>Legeringstilägg_SEK!D84/Effektivpris_SEK!D84</f>
        <v>0.31181485992691838</v>
      </c>
      <c r="E84" s="25">
        <f>Legeringstilägg_SEK!E84/Effektivpris_SEK!E84</f>
        <v>0.11995515695067263</v>
      </c>
      <c r="F84" s="26">
        <f>Legeringstilägg_SEK!F84/Effektivpris_SEK!F84</f>
        <v>0.17120462046204621</v>
      </c>
    </row>
    <row r="85" spans="2:6" hidden="1" x14ac:dyDescent="0.2">
      <c r="B85" s="16">
        <v>41456</v>
      </c>
      <c r="C85" s="24">
        <f>Legeringstilägg_SEK!C85/Effektivpris_SEK!C85</f>
        <v>0.33047790802524796</v>
      </c>
      <c r="D85" s="25">
        <f>Legeringstilägg_SEK!D85/Effektivpris_SEK!D85</f>
        <v>0.30225378203149117</v>
      </c>
      <c r="E85" s="25">
        <f>Legeringstilägg_SEK!E85/Effektivpris_SEK!E85</f>
        <v>0.11532682193839218</v>
      </c>
      <c r="F85" s="26">
        <f>Legeringstilägg_SEK!F85/Effektivpris_SEK!F85</f>
        <v>0.16500415627597675</v>
      </c>
    </row>
    <row r="86" spans="2:6" hidden="1" x14ac:dyDescent="0.2">
      <c r="B86" s="16">
        <v>41487</v>
      </c>
      <c r="C86" s="24">
        <f>Legeringstilägg_SEK!C86/Effektivpris_SEK!C86</f>
        <v>0.31614091641722314</v>
      </c>
      <c r="D86" s="25">
        <f>Legeringstilägg_SEK!D86/Effektivpris_SEK!D86</f>
        <v>0.28930817610062892</v>
      </c>
      <c r="E86" s="25">
        <f>Legeringstilägg_SEK!E86/Effektivpris_SEK!E86</f>
        <v>0.1098091098091098</v>
      </c>
      <c r="F86" s="26">
        <f>Legeringstilägg_SEK!F86/Effektivpris_SEK!F86</f>
        <v>0.16046803175929794</v>
      </c>
    </row>
    <row r="87" spans="2:6" hidden="1" x14ac:dyDescent="0.2">
      <c r="B87" s="16">
        <v>41518</v>
      </c>
      <c r="C87" s="24">
        <f>Legeringstilägg_SEK!C87/Effektivpris_SEK!C87</f>
        <v>0.30806120118748576</v>
      </c>
      <c r="D87" s="25">
        <f>Legeringstilägg_SEK!D87/Effektivpris_SEK!D87</f>
        <v>0.2863777089783282</v>
      </c>
      <c r="E87" s="25">
        <f>Legeringstilägg_SEK!E87/Effektivpris_SEK!E87</f>
        <v>0.10575280045566736</v>
      </c>
      <c r="F87" s="26">
        <f>Legeringstilägg_SEK!F87/Effektivpris_SEK!F87</f>
        <v>0.15157189860366826</v>
      </c>
    </row>
    <row r="88" spans="2:6" hidden="1" x14ac:dyDescent="0.2">
      <c r="B88" s="16">
        <v>41548</v>
      </c>
      <c r="C88" s="24">
        <f>Legeringstilägg_SEK!C88/Effektivpris_SEK!C88</f>
        <v>0.30552372220948887</v>
      </c>
      <c r="D88" s="25">
        <f>Legeringstilägg_SEK!D88/Effektivpris_SEK!D88</f>
        <v>0.28282514001244552</v>
      </c>
      <c r="E88" s="25">
        <f>Legeringstilägg_SEK!E88/Effektivpris_SEK!E88</f>
        <v>0.10609223761624596</v>
      </c>
      <c r="F88" s="26">
        <f>Legeringstilägg_SEK!F88/Effektivpris_SEK!F88</f>
        <v>0.15122606452602014</v>
      </c>
    </row>
    <row r="89" spans="2:6" hidden="1" x14ac:dyDescent="0.2">
      <c r="B89" s="16">
        <v>41579</v>
      </c>
      <c r="C89" s="24">
        <f>Legeringstilägg_SEK!C89/Effektivpris_SEK!C89</f>
        <v>0.30552372220948887</v>
      </c>
      <c r="D89" s="25">
        <f>Legeringstilägg_SEK!D89/Effektivpris_SEK!D89</f>
        <v>0.28194789081885852</v>
      </c>
      <c r="E89" s="25">
        <f>Legeringstilägg_SEK!E89/Effektivpris_SEK!E89</f>
        <v>0.10609223761624596</v>
      </c>
      <c r="F89" s="26">
        <f>Legeringstilägg_SEK!F89/Effektivpris_SEK!F89</f>
        <v>0.14768589458111986</v>
      </c>
    </row>
    <row r="90" spans="2:6" hidden="1" x14ac:dyDescent="0.2">
      <c r="B90" s="16">
        <v>41609</v>
      </c>
      <c r="C90" s="24">
        <f>Legeringstilägg_SEK!C90/Effektivpris_SEK!C90</f>
        <v>0.30372844037323599</v>
      </c>
      <c r="D90" s="25">
        <f>Legeringstilägg_SEK!D90/Effektivpris_SEK!D90</f>
        <v>0.27928230402953591</v>
      </c>
      <c r="E90" s="25">
        <f>Legeringstilägg_SEK!E90/Effektivpris_SEK!E90</f>
        <v>0.10563061798304771</v>
      </c>
      <c r="F90" s="26">
        <f>Legeringstilägg_SEK!F90/Effektivpris_SEK!F90</f>
        <v>0.14598795772047643</v>
      </c>
    </row>
    <row r="91" spans="2:6" hidden="1" x14ac:dyDescent="0.2">
      <c r="B91" s="16">
        <v>41640</v>
      </c>
      <c r="C91" s="24">
        <f>Legeringstilägg_SEK!C91/Effektivpris_SEK!C91</f>
        <v>0.29547186367206568</v>
      </c>
      <c r="D91" s="25">
        <f>Legeringstilägg_SEK!D91/Effektivpris_SEK!D91</f>
        <v>0.27043451736869595</v>
      </c>
      <c r="E91" s="25">
        <f>Legeringstilägg_SEK!E91/Effektivpris_SEK!E91</f>
        <v>0.10546308165770525</v>
      </c>
      <c r="F91" s="26">
        <f>Legeringstilägg_SEK!F91/Effektivpris_SEK!F91</f>
        <v>0.14264803668669115</v>
      </c>
    </row>
    <row r="92" spans="2:6" hidden="1" x14ac:dyDescent="0.2">
      <c r="B92" s="16">
        <v>41671</v>
      </c>
      <c r="C92" s="24">
        <f>Legeringstilägg_SEK!C92/Effektivpris_SEK!C92</f>
        <v>0.29770795933909799</v>
      </c>
      <c r="D92" s="25">
        <f>Legeringstilägg_SEK!D92/Effektivpris_SEK!D92</f>
        <v>0.27392919395301712</v>
      </c>
      <c r="E92" s="25">
        <f>Legeringstilägg_SEK!E92/Effektivpris_SEK!E92</f>
        <v>0.10539185971130359</v>
      </c>
      <c r="F92" s="26">
        <f>Legeringstilägg_SEK!F92/Effektivpris_SEK!F92</f>
        <v>0.14545207278261321</v>
      </c>
    </row>
    <row r="93" spans="2:6" hidden="1" x14ac:dyDescent="0.2">
      <c r="B93" s="16">
        <v>41699</v>
      </c>
      <c r="C93" s="24">
        <f>Legeringstilägg_SEK!C93/Effektivpris_SEK!C93</f>
        <v>0.29971258565712566</v>
      </c>
      <c r="D93" s="25">
        <f>Legeringstilägg_SEK!D93/Effektivpris_SEK!D93</f>
        <v>0.27566021087413689</v>
      </c>
      <c r="E93" s="25">
        <f>Legeringstilägg_SEK!E93/Effektivpris_SEK!E93</f>
        <v>0.1049013773449259</v>
      </c>
      <c r="F93" s="26">
        <f>Legeringstilägg_SEK!F93/Effektivpris_SEK!F93</f>
        <v>0.14319789838594696</v>
      </c>
    </row>
    <row r="94" spans="2:6" hidden="1" x14ac:dyDescent="0.2">
      <c r="B94" s="16">
        <v>41730</v>
      </c>
      <c r="C94" s="24">
        <f>Legeringstilägg_SEK!C94/Effektivpris_SEK!C94</f>
        <v>0.3045914480804352</v>
      </c>
      <c r="D94" s="25">
        <f>Legeringstilägg_SEK!D94/Effektivpris_SEK!D94</f>
        <v>0.28162934122010236</v>
      </c>
      <c r="E94" s="25">
        <f>Legeringstilägg_SEK!E94/Effektivpris_SEK!E94</f>
        <v>0.1020519682078221</v>
      </c>
      <c r="F94" s="26">
        <f>Legeringstilägg_SEK!F94/Effektivpris_SEK!F94</f>
        <v>0.13669137306831142</v>
      </c>
    </row>
    <row r="95" spans="2:6" hidden="1" x14ac:dyDescent="0.2">
      <c r="B95" s="16">
        <v>41760</v>
      </c>
      <c r="C95" s="24">
        <f>Legeringstilägg_SEK!C95/Effektivpris_SEK!C95</f>
        <v>0.32882572107369756</v>
      </c>
      <c r="D95" s="25">
        <f>Legeringstilägg_SEK!D95/Effektivpris_SEK!D95</f>
        <v>0.30110613096431066</v>
      </c>
      <c r="E95" s="25">
        <f>Legeringstilägg_SEK!E95/Effektivpris_SEK!E95</f>
        <v>0.10726420606924136</v>
      </c>
      <c r="F95" s="26">
        <f>Legeringstilägg_SEK!F95/Effektivpris_SEK!F95</f>
        <v>0.14674809759286556</v>
      </c>
    </row>
    <row r="96" spans="2:6" hidden="1" x14ac:dyDescent="0.2">
      <c r="B96" s="16">
        <v>41791</v>
      </c>
      <c r="C96" s="24">
        <f>Legeringstilägg_SEK!C96/Effektivpris_SEK!C96</f>
        <v>0.36328991198579608</v>
      </c>
      <c r="D96" s="25">
        <f>Legeringstilägg_SEK!D96/Effektivpris_SEK!D96</f>
        <v>0.32834052086086557</v>
      </c>
      <c r="E96" s="25">
        <f>Legeringstilägg_SEK!E96/Effektivpris_SEK!E96</f>
        <v>0.11533688265888285</v>
      </c>
      <c r="F96" s="26">
        <f>Legeringstilägg_SEK!F96/Effektivpris_SEK!F96</f>
        <v>0.14901277452266454</v>
      </c>
    </row>
    <row r="97" spans="2:6" hidden="1" x14ac:dyDescent="0.2">
      <c r="B97" s="16">
        <v>41821</v>
      </c>
      <c r="C97" s="24">
        <f>Legeringstilägg_SEK!C97/Effektivpris_SEK!C97</f>
        <v>0.37462540793478516</v>
      </c>
      <c r="D97" s="25">
        <f>Legeringstilägg_SEK!D97/Effektivpris_SEK!D97</f>
        <v>0.33439147565361232</v>
      </c>
      <c r="E97" s="25">
        <f>Legeringstilägg_SEK!E97/Effektivpris_SEK!E97</f>
        <v>0.11983147946471126</v>
      </c>
      <c r="F97" s="26">
        <f>Legeringstilägg_SEK!F97/Effektivpris_SEK!F97</f>
        <v>0.15073612631452915</v>
      </c>
    </row>
    <row r="98" spans="2:6" hidden="1" x14ac:dyDescent="0.2">
      <c r="B98" s="16">
        <v>41852</v>
      </c>
      <c r="C98" s="24">
        <f>Legeringstilägg_SEK!C98/Effektivpris_SEK!C98</f>
        <v>0.36682692621190027</v>
      </c>
      <c r="D98" s="25">
        <f>Legeringstilägg_SEK!D98/Effektivpris_SEK!D98</f>
        <v>0.332532357424208</v>
      </c>
      <c r="E98" s="25">
        <f>Legeringstilägg_SEK!E98/Effektivpris_SEK!E98</f>
        <v>0.12121708284748364</v>
      </c>
      <c r="F98" s="26">
        <f>Legeringstilägg_SEK!F98/Effektivpris_SEK!F98</f>
        <v>0.15419889324566888</v>
      </c>
    </row>
    <row r="99" spans="2:6" hidden="1" x14ac:dyDescent="0.2">
      <c r="B99" s="16">
        <v>41883</v>
      </c>
      <c r="C99" s="24">
        <f>Legeringstilägg_SEK!C99/Effektivpris_SEK!C99</f>
        <v>0.36588086836987466</v>
      </c>
      <c r="D99" s="25">
        <f>Legeringstilägg_SEK!D99/Effektivpris_SEK!D99</f>
        <v>0.33235985396525541</v>
      </c>
      <c r="E99" s="25">
        <f>Legeringstilägg_SEK!E99/Effektivpris_SEK!E99</f>
        <v>0.12213839732903854</v>
      </c>
      <c r="F99" s="26">
        <f>Legeringstilägg_SEK!F99/Effektivpris_SEK!F99</f>
        <v>0.1560757996544648</v>
      </c>
    </row>
    <row r="100" spans="2:6" hidden="1" x14ac:dyDescent="0.2">
      <c r="B100" s="16">
        <v>41913</v>
      </c>
      <c r="C100" s="24">
        <f>Legeringstilägg_SEK!C100/Effektivpris_SEK!C100</f>
        <v>0.37383899022967576</v>
      </c>
      <c r="D100" s="25">
        <f>Legeringstilägg_SEK!D100/Effektivpris_SEK!D100</f>
        <v>0.34107529772880729</v>
      </c>
      <c r="E100" s="25">
        <f>Legeringstilägg_SEK!E100/Effektivpris_SEK!E100</f>
        <v>0.12428099772137147</v>
      </c>
      <c r="F100" s="26">
        <f>Legeringstilägg_SEK!F100/Effektivpris_SEK!F100</f>
        <v>0.15797563271052573</v>
      </c>
    </row>
    <row r="101" spans="2:6" hidden="1" x14ac:dyDescent="0.2">
      <c r="B101" s="16">
        <v>41944</v>
      </c>
      <c r="C101" s="24">
        <f>Legeringstilägg_SEK!C101/Effektivpris_SEK!C101</f>
        <v>0.34626602110719984</v>
      </c>
      <c r="D101" s="25">
        <f>Legeringstilägg_SEK!D101/Effektivpris_SEK!D101</f>
        <v>0.31938308950895872</v>
      </c>
      <c r="E101" s="25">
        <f>Legeringstilägg_SEK!E101/Effektivpris_SEK!E101</f>
        <v>0.11747319213672357</v>
      </c>
      <c r="F101" s="26">
        <f>Legeringstilägg_SEK!F101/Effektivpris_SEK!F101</f>
        <v>0.15336363562993607</v>
      </c>
    </row>
    <row r="102" spans="2:6" hidden="1" x14ac:dyDescent="0.2">
      <c r="B102" s="16">
        <v>41974</v>
      </c>
      <c r="C102" s="24">
        <f>Legeringstilägg_SEK!C102/Effektivpris_SEK!C102</f>
        <v>0.3363531509413864</v>
      </c>
      <c r="D102" s="25">
        <f>Legeringstilägg_SEK!D102/Effektivpris_SEK!D102</f>
        <v>0.31004109318987866</v>
      </c>
      <c r="E102" s="25">
        <f>Legeringstilägg_SEK!E102/Effektivpris_SEK!E102</f>
        <v>0.1148737269181484</v>
      </c>
      <c r="F102" s="26">
        <f>Legeringstilägg_SEK!F102/Effektivpris_SEK!F102</f>
        <v>0.15026080008144121</v>
      </c>
    </row>
    <row r="103" spans="2:6" hidden="1" x14ac:dyDescent="0.2">
      <c r="B103" s="16">
        <v>42005</v>
      </c>
      <c r="C103" s="24">
        <f>Legeringstilägg_SEK!C103/Effektivpris_SEK!C103</f>
        <v>0.34778427417801611</v>
      </c>
      <c r="D103" s="25">
        <f>Legeringstilägg_SEK!D103/Effektivpris_SEK!D103</f>
        <v>0.32547179991390468</v>
      </c>
      <c r="E103" s="25">
        <f>Legeringstilägg_SEK!E103/Effektivpris_SEK!E103</f>
        <v>0.11594594726030091</v>
      </c>
      <c r="F103" s="26">
        <f>Legeringstilägg_SEK!F103/Effektivpris_SEK!F103</f>
        <v>0.15026080008144121</v>
      </c>
    </row>
    <row r="104" spans="2:6" hidden="1" x14ac:dyDescent="0.2">
      <c r="B104" s="16">
        <v>42036</v>
      </c>
      <c r="C104" s="24">
        <f>Legeringstilägg_SEK!C104/Effektivpris_SEK!C104</f>
        <v>0.34715252658566681</v>
      </c>
      <c r="D104" s="25">
        <f>Legeringstilägg_SEK!D104/Effektivpris_SEK!D104</f>
        <v>0.32315667104166118</v>
      </c>
      <c r="E104" s="25">
        <f>Legeringstilägg_SEK!E104/Effektivpris_SEK!E104</f>
        <v>0.11884320788713838</v>
      </c>
      <c r="F104" s="26">
        <f>Legeringstilägg_SEK!F104/Effektivpris_SEK!F104</f>
        <v>0.15675068702086506</v>
      </c>
    </row>
    <row r="105" spans="2:6" hidden="1" x14ac:dyDescent="0.2">
      <c r="B105" s="16">
        <v>42064</v>
      </c>
      <c r="C105" s="24">
        <f>Legeringstilägg_SEK!C105/Effektivpris_SEK!C105</f>
        <v>0.35017380522883235</v>
      </c>
      <c r="D105" s="25">
        <f>Legeringstilägg_SEK!D105/Effektivpris_SEK!D105</f>
        <v>0.32777114507136629</v>
      </c>
      <c r="E105" s="25">
        <f>Legeringstilägg_SEK!E105/Effektivpris_SEK!E105</f>
        <v>0.12005743369075675</v>
      </c>
      <c r="F105" s="26">
        <f>Legeringstilägg_SEK!F105/Effektivpris_SEK!F105</f>
        <v>0.15705725744781243</v>
      </c>
    </row>
    <row r="106" spans="2:6" hidden="1" x14ac:dyDescent="0.2">
      <c r="B106" s="16">
        <v>42095</v>
      </c>
      <c r="C106" s="24">
        <f>Legeringstilägg_SEK!C106/Effektivpris_SEK!C106</f>
        <v>0.34346412000278725</v>
      </c>
      <c r="D106" s="25">
        <f>Legeringstilägg_SEK!D106/Effektivpris_SEK!D106</f>
        <v>0.32369234097227728</v>
      </c>
      <c r="E106" s="25">
        <f>Legeringstilägg_SEK!E106/Effektivpris_SEK!E106</f>
        <v>0.11975419107142529</v>
      </c>
      <c r="F106" s="26">
        <f>Legeringstilägg_SEK!F106/Effektivpris_SEK!F106</f>
        <v>0.15736360504322358</v>
      </c>
    </row>
    <row r="107" spans="2:6" hidden="1" x14ac:dyDescent="0.2">
      <c r="B107" s="16">
        <v>42125</v>
      </c>
      <c r="C107" s="24">
        <f>Legeringstilägg_SEK!C107/Effektivpris_SEK!C107</f>
        <v>0.33149351323936016</v>
      </c>
      <c r="D107" s="25">
        <f>Legeringstilägg_SEK!D107/Effektivpris_SEK!D107</f>
        <v>0.31037241428240792</v>
      </c>
      <c r="E107" s="25">
        <f>Legeringstilägg_SEK!E107/Effektivpris_SEK!E107</f>
        <v>0.11980558115066307</v>
      </c>
      <c r="F107" s="26">
        <f>Legeringstilägg_SEK!F107/Effektivpris_SEK!F107</f>
        <v>0.1610488028395656</v>
      </c>
    </row>
    <row r="108" spans="2:6" hidden="1" x14ac:dyDescent="0.2">
      <c r="B108" s="16">
        <v>42156</v>
      </c>
      <c r="C108" s="24">
        <f>Legeringstilägg_SEK!C108/Effektivpris_SEK!C108</f>
        <v>0.32586527431499396</v>
      </c>
      <c r="D108" s="25">
        <f>Legeringstilägg_SEK!D108/Effektivpris_SEK!D108</f>
        <v>0.30872814724526493</v>
      </c>
      <c r="E108" s="25">
        <f>Legeringstilägg_SEK!E108/Effektivpris_SEK!E108</f>
        <v>0.11660599850898486</v>
      </c>
      <c r="F108" s="26">
        <f>Legeringstilägg_SEK!F108/Effektivpris_SEK!F108</f>
        <v>0.15924343165541366</v>
      </c>
    </row>
    <row r="109" spans="2:6" hidden="1" x14ac:dyDescent="0.2">
      <c r="B109" s="16">
        <v>42186</v>
      </c>
      <c r="C109" s="24">
        <f>Legeringstilägg_SEK!C109/Effektivpris_SEK!C109</f>
        <v>0.31669125345004784</v>
      </c>
      <c r="D109" s="25">
        <f>Legeringstilägg_SEK!D109/Effektivpris_SEK!D109</f>
        <v>0.30094274285930661</v>
      </c>
      <c r="E109" s="25">
        <f>Legeringstilägg_SEK!E109/Effektivpris_SEK!E109</f>
        <v>0.11525051840594219</v>
      </c>
      <c r="F109" s="26">
        <f>Legeringstilägg_SEK!F109/Effektivpris_SEK!F109</f>
        <v>0.16164887148670457</v>
      </c>
    </row>
    <row r="110" spans="2:6" hidden="1" x14ac:dyDescent="0.2">
      <c r="B110" s="16">
        <v>42217</v>
      </c>
      <c r="C110" s="24">
        <f>Legeringstilägg_SEK!C110/Effektivpris_SEK!C110</f>
        <v>0.29841444234259884</v>
      </c>
      <c r="D110" s="25">
        <f>Legeringstilägg_SEK!D110/Effektivpris_SEK!D110</f>
        <v>0.2890248844713148</v>
      </c>
      <c r="E110" s="25">
        <f>Legeringstilägg_SEK!E110/Effektivpris_SEK!E110</f>
        <v>0.11161548494188563</v>
      </c>
      <c r="F110" s="26">
        <f>Legeringstilägg_SEK!F110/Effektivpris_SEK!F110</f>
        <v>0.15863991333352778</v>
      </c>
    </row>
    <row r="111" spans="2:6" hidden="1" x14ac:dyDescent="0.2">
      <c r="B111" s="16">
        <v>42248</v>
      </c>
      <c r="C111" s="24">
        <f>Legeringstilägg_SEK!C111/Effektivpris_SEK!C111</f>
        <v>0.28169580068314248</v>
      </c>
      <c r="D111" s="25">
        <f>Legeringstilägg_SEK!D111/Effektivpris_SEK!D111</f>
        <v>0.27350427350427353</v>
      </c>
      <c r="E111" s="25">
        <f>Legeringstilägg_SEK!E111/Effektivpris_SEK!E111</f>
        <v>0.10711254455949752</v>
      </c>
      <c r="F111" s="26">
        <f>Legeringstilägg_SEK!F111/Effektivpris_SEK!F111</f>
        <v>0.13673597983616886</v>
      </c>
    </row>
    <row r="112" spans="2:6" hidden="1" x14ac:dyDescent="0.2">
      <c r="B112" s="16">
        <v>42278</v>
      </c>
      <c r="C112" s="24">
        <f>Legeringstilägg_SEK!C112/Effektivpris_SEK!C112</f>
        <v>0.26136363636363635</v>
      </c>
      <c r="D112" s="25">
        <f>Legeringstilägg_SEK!D112/Effektivpris_SEK!D112</f>
        <v>0.25499863051218846</v>
      </c>
      <c r="E112" s="25">
        <f>Legeringstilägg_SEK!E112/Effektivpris_SEK!E112</f>
        <v>0.10192931534915485</v>
      </c>
      <c r="F112" s="26">
        <f>Legeringstilägg_SEK!F112/Effektivpris_SEK!F112</f>
        <v>0.13318570072761785</v>
      </c>
    </row>
    <row r="113" spans="2:6" hidden="1" x14ac:dyDescent="0.2">
      <c r="B113" s="16">
        <v>42309</v>
      </c>
      <c r="C113" s="24">
        <f>Legeringstilägg_SEK!C113/Effektivpris_SEK!C113</f>
        <v>0.26044683491932147</v>
      </c>
      <c r="D113" s="25">
        <f>Legeringstilägg_SEK!D113/Effektivpris_SEK!D113</f>
        <v>0.25540651519299207</v>
      </c>
      <c r="E113" s="25">
        <f>Legeringstilägg_SEK!E113/Effektivpris_SEK!E113</f>
        <v>0.10100837463681421</v>
      </c>
      <c r="F113" s="26">
        <f>Legeringstilägg_SEK!F113/Effektivpris_SEK!F113</f>
        <v>0.13015873015873014</v>
      </c>
    </row>
    <row r="114" spans="2:6" hidden="1" x14ac:dyDescent="0.2">
      <c r="B114" s="16">
        <v>42339</v>
      </c>
      <c r="C114" s="24">
        <f>Legeringstilägg_SEK!C114/Effektivpris_SEK!C114</f>
        <v>0.25860638739112402</v>
      </c>
      <c r="D114" s="25">
        <f>Legeringstilägg_SEK!D114/Effektivpris_SEK!D114</f>
        <v>0.25703359737776565</v>
      </c>
      <c r="E114" s="25">
        <f>Legeringstilägg_SEK!E114/Effektivpris_SEK!E114</f>
        <v>0.10223587642942482</v>
      </c>
      <c r="F114" s="26">
        <f>Legeringstilägg_SEK!F114/Effektivpris_SEK!F114</f>
        <v>0.13291139240506331</v>
      </c>
    </row>
    <row r="115" spans="2:6" hidden="1" x14ac:dyDescent="0.2">
      <c r="B115" s="16">
        <v>42370</v>
      </c>
      <c r="C115" s="24">
        <f>Legeringstilägg_SEK!C115/Effektivpris_SEK!C115</f>
        <v>0.24178154825026513</v>
      </c>
      <c r="D115" s="25">
        <f>Legeringstilägg_SEK!D115/Effektivpris_SEK!D115</f>
        <v>0.24001117630623078</v>
      </c>
      <c r="E115" s="25">
        <f>Legeringstilägg_SEK!E115/Effektivpris_SEK!E115</f>
        <v>0.1003933641183513</v>
      </c>
      <c r="F115" s="26">
        <f>Legeringstilägg_SEK!F115/Effektivpris_SEK!F115</f>
        <v>0.13455464308275428</v>
      </c>
    </row>
    <row r="116" spans="2:6" hidden="1" x14ac:dyDescent="0.2">
      <c r="B116" s="16">
        <v>42401</v>
      </c>
      <c r="C116" s="24">
        <f>Legeringstilägg_SEK!C116/Effektivpris_SEK!C116</f>
        <v>0.23513050919982884</v>
      </c>
      <c r="D116" s="25">
        <f>Legeringstilägg_SEK!D116/Effektivpris_SEK!D116</f>
        <v>0.22858763471355648</v>
      </c>
      <c r="E116" s="25">
        <f>Legeringstilägg_SEK!E116/Effektivpris_SEK!E116</f>
        <v>9.4664371772805511E-2</v>
      </c>
      <c r="F116" s="26">
        <f>Legeringstilägg_SEK!F116/Effektivpris_SEK!F116</f>
        <v>0.12804579624292925</v>
      </c>
    </row>
    <row r="117" spans="2:6" hidden="1" x14ac:dyDescent="0.2">
      <c r="B117" s="16">
        <v>42430</v>
      </c>
      <c r="C117" s="24">
        <f>Legeringstilägg_SEK!C117/Effektivpris_SEK!C117</f>
        <v>0.22952586206896552</v>
      </c>
      <c r="D117" s="25">
        <f>Legeringstilägg_SEK!D117/Effektivpris_SEK!D117</f>
        <v>0.22196796338672767</v>
      </c>
      <c r="E117" s="25">
        <f>Legeringstilägg_SEK!E117/Effektivpris_SEK!E117</f>
        <v>9.3103448275862075E-2</v>
      </c>
      <c r="F117" s="26">
        <f>Legeringstilägg_SEK!F117/Effektivpris_SEK!F117</f>
        <v>0.12291501753954456</v>
      </c>
    </row>
    <row r="118" spans="2:6" hidden="1" x14ac:dyDescent="0.2">
      <c r="B118" s="16">
        <v>42461</v>
      </c>
      <c r="C118" s="24">
        <f>Legeringstilägg_SEK!C118/Effektivpris_SEK!C118</f>
        <v>0.23708920187793425</v>
      </c>
      <c r="D118" s="25">
        <f>Legeringstilägg_SEK!D118/Effektivpris_SEK!D118</f>
        <v>0.22946175637393768</v>
      </c>
      <c r="E118" s="25">
        <f>Legeringstilägg_SEK!E118/Effektivpris_SEK!E118</f>
        <v>9.4196659204408464E-2</v>
      </c>
      <c r="F118" s="26">
        <f>Legeringstilägg_SEK!F118/Effektivpris_SEK!F118</f>
        <v>0.12463197301386199</v>
      </c>
    </row>
    <row r="119" spans="2:6" hidden="1" x14ac:dyDescent="0.2">
      <c r="B119" s="16">
        <v>42491</v>
      </c>
      <c r="C119" s="24">
        <f>Legeringstilägg_SEK!C119/Effektivpris_SEK!C119</f>
        <v>0.23233841528881255</v>
      </c>
      <c r="D119" s="25">
        <f>Legeringstilägg_SEK!D119/Effektivpris_SEK!D119</f>
        <v>0.22440832620473339</v>
      </c>
      <c r="E119" s="25">
        <f>Legeringstilägg_SEK!E119/Effektivpris_SEK!E119</f>
        <v>9.2007595373726908E-2</v>
      </c>
      <c r="F119" s="26">
        <f>Legeringstilägg_SEK!F119/Effektivpris_SEK!F119</f>
        <v>0.12605764265125413</v>
      </c>
    </row>
    <row r="120" spans="2:6" hidden="1" x14ac:dyDescent="0.2">
      <c r="B120" s="16">
        <v>42522</v>
      </c>
      <c r="C120" s="24">
        <f>Legeringstilägg_SEK!C120/Effektivpris_SEK!C120</f>
        <v>0.250052443885043</v>
      </c>
      <c r="D120" s="25">
        <f>Legeringstilägg_SEK!D120/Effektivpris_SEK!D120</f>
        <v>0.23517951572502085</v>
      </c>
      <c r="E120" s="25">
        <f>Legeringstilägg_SEK!E120/Effektivpris_SEK!E120</f>
        <v>9.7305646130084078E-2</v>
      </c>
      <c r="F120" s="26">
        <f>Legeringstilägg_SEK!F120/Effektivpris_SEK!F120</f>
        <v>0.12682981093079868</v>
      </c>
    </row>
    <row r="121" spans="2:6" hidden="1" x14ac:dyDescent="0.2">
      <c r="B121" s="16">
        <v>42552</v>
      </c>
      <c r="C121" s="24">
        <f>Legeringstilägg_SEK!C121/Effektivpris_SEK!C121</f>
        <v>0.25551660136110538</v>
      </c>
      <c r="D121" s="25">
        <f>Legeringstilägg_SEK!D121/Effektivpris_SEK!D121</f>
        <v>0.23119316616147698</v>
      </c>
      <c r="E121" s="25">
        <f>Legeringstilägg_SEK!E121/Effektivpris_SEK!E121</f>
        <v>0.10030758714969241</v>
      </c>
      <c r="F121" s="26">
        <f>Legeringstilägg_SEK!F121/Effektivpris_SEK!F121</f>
        <v>0.13702048852219903</v>
      </c>
    </row>
    <row r="122" spans="2:6" hidden="1" x14ac:dyDescent="0.2">
      <c r="B122" s="16">
        <v>42583</v>
      </c>
      <c r="C122" s="24">
        <f>Legeringstilägg_SEK!C122/Effektivpris_SEK!C122</f>
        <v>0.27466345187864172</v>
      </c>
      <c r="D122" s="25">
        <f>Legeringstilägg_SEK!D122/Effektivpris_SEK!D122</f>
        <v>0.25500667556742324</v>
      </c>
      <c r="E122" s="25">
        <f>Legeringstilägg_SEK!E122/Effektivpris_SEK!E122</f>
        <v>0.10596026490066224</v>
      </c>
      <c r="F122" s="26">
        <f>Legeringstilägg_SEK!F122/Effektivpris_SEK!F122</f>
        <v>0.14006302099772289</v>
      </c>
    </row>
    <row r="123" spans="2:6" hidden="1" x14ac:dyDescent="0.2">
      <c r="B123" s="16">
        <v>42614</v>
      </c>
      <c r="C123" s="24">
        <f>Legeringstilägg_SEK!C123/Effektivpris_SEK!C123</f>
        <v>0.28255858624663849</v>
      </c>
      <c r="D123" s="25">
        <f>Legeringstilägg_SEK!D123/Effektivpris_SEK!D123</f>
        <v>0.26335877862595414</v>
      </c>
      <c r="E123" s="25">
        <f>Legeringstilägg_SEK!E123/Effektivpris_SEK!E123</f>
        <v>0.10888631474433229</v>
      </c>
      <c r="F123" s="26">
        <f>Legeringstilägg_SEK!F123/Effektivpris_SEK!F123</f>
        <v>0.14714979877087389</v>
      </c>
    </row>
    <row r="124" spans="2:6" hidden="1" x14ac:dyDescent="0.2">
      <c r="B124" s="16">
        <v>42644</v>
      </c>
      <c r="C124" s="24">
        <f>Legeringstilägg_SEK!C124/Effektivpris_SEK!C124</f>
        <v>0.27029111239637554</v>
      </c>
      <c r="D124" s="25">
        <f>Legeringstilägg_SEK!D124/Effektivpris_SEK!D124</f>
        <v>0.24929900586286002</v>
      </c>
      <c r="E124" s="25">
        <f>Legeringstilägg_SEK!E124/Effektivpris_SEK!E124</f>
        <v>0.10708374710360807</v>
      </c>
      <c r="F124" s="26">
        <f>Legeringstilägg_SEK!F124/Effektivpris_SEK!F124</f>
        <v>0.14527758363975121</v>
      </c>
    </row>
    <row r="125" spans="2:6" hidden="1" x14ac:dyDescent="0.2">
      <c r="B125" s="16">
        <v>42675</v>
      </c>
      <c r="C125" s="24">
        <f>Legeringstilägg_SEK!C125/Effektivpris_SEK!C125</f>
        <v>0.28199404761904762</v>
      </c>
      <c r="D125" s="25">
        <f>Legeringstilägg_SEK!D125/Effektivpris_SEK!D125</f>
        <v>0.26144756277695719</v>
      </c>
      <c r="E125" s="25">
        <f>Legeringstilägg_SEK!E125/Effektivpris_SEK!E125</f>
        <v>0.11381197681905988</v>
      </c>
      <c r="F125" s="26">
        <f>Legeringstilägg_SEK!F125/Effektivpris_SEK!F125</f>
        <v>0.15285632135520841</v>
      </c>
    </row>
    <row r="126" spans="2:6" hidden="1" x14ac:dyDescent="0.2">
      <c r="B126" s="16">
        <v>42705</v>
      </c>
      <c r="C126" s="24">
        <f>Legeringstilägg_SEK!C126/Effektivpris_SEK!C126</f>
        <v>0.29593845052782247</v>
      </c>
      <c r="D126" s="25">
        <f>Legeringstilägg_SEK!D126/Effektivpris_SEK!D126</f>
        <v>0.27713680244878736</v>
      </c>
      <c r="E126" s="25">
        <f>Legeringstilägg_SEK!E126/Effektivpris_SEK!E126</f>
        <v>0.12424913057224153</v>
      </c>
      <c r="F126" s="26">
        <f>Legeringstilägg_SEK!F126/Effektivpris_SEK!F126</f>
        <v>0.16536196863296385</v>
      </c>
    </row>
    <row r="127" spans="2:6" hidden="1" x14ac:dyDescent="0.2">
      <c r="B127" s="16">
        <v>42736</v>
      </c>
      <c r="C127" s="24">
        <f>Legeringstilägg_SEK!C127/Effektivpris_SEK!C127</f>
        <v>0.31224698308039639</v>
      </c>
      <c r="D127" s="25">
        <f>Legeringstilägg_SEK!D127/Effektivpris_SEK!D127</f>
        <v>0.29369553217437688</v>
      </c>
      <c r="E127" s="25">
        <f>Legeringstilägg_SEK!E127/Effektivpris_SEK!E127</f>
        <v>0.13747772113912385</v>
      </c>
      <c r="F127" s="26">
        <f>Legeringstilägg_SEK!F127/Effektivpris_SEK!F127</f>
        <v>0.15404040404040403</v>
      </c>
    </row>
    <row r="128" spans="2:6" hidden="1" x14ac:dyDescent="0.2">
      <c r="B128" s="16">
        <v>42767</v>
      </c>
      <c r="C128" s="24">
        <f>Legeringstilägg_SEK!C128/Effektivpris_SEK!C128</f>
        <v>0.3190386223107165</v>
      </c>
      <c r="D128" s="25">
        <f>Legeringstilägg_SEK!D128/Effektivpris_SEK!D128</f>
        <v>0.30613328281674929</v>
      </c>
      <c r="E128" s="25">
        <f>Legeringstilägg_SEK!E128/Effektivpris_SEK!E128</f>
        <v>0.16339566636780908</v>
      </c>
      <c r="F128" s="26">
        <f>Legeringstilägg_SEK!F128/Effektivpris_SEK!F128</f>
        <v>0.18998527245949925</v>
      </c>
    </row>
    <row r="129" spans="2:6" hidden="1" x14ac:dyDescent="0.2">
      <c r="B129" s="16">
        <v>42795</v>
      </c>
      <c r="C129" s="24">
        <f>Legeringstilägg_SEK!C129/Effektivpris_SEK!C129</f>
        <v>0.31457341704288866</v>
      </c>
      <c r="D129" s="25">
        <f>Legeringstilägg_SEK!D129/Effektivpris_SEK!D129</f>
        <v>0.29956441403189754</v>
      </c>
      <c r="E129" s="25">
        <f>Legeringstilägg_SEK!E129/Effektivpris_SEK!E129</f>
        <v>0.15791233044192868</v>
      </c>
      <c r="F129" s="26">
        <f>Legeringstilägg_SEK!F129/Effektivpris_SEK!F129</f>
        <v>0.18478260869565216</v>
      </c>
    </row>
    <row r="130" spans="2:6" hidden="1" x14ac:dyDescent="0.2">
      <c r="B130" s="16">
        <v>42826</v>
      </c>
      <c r="C130" s="24">
        <f>Legeringstilägg_SEK!C130/Effektivpris_SEK!C130</f>
        <v>0.32267055432775649</v>
      </c>
      <c r="D130" s="25">
        <f>Legeringstilägg_SEK!D130/Effektivpris_SEK!D130</f>
        <v>0.30364965805413574</v>
      </c>
      <c r="E130" s="25">
        <f>Legeringstilägg_SEK!E130/Effektivpris_SEK!E130</f>
        <v>0.16211292801350416</v>
      </c>
      <c r="F130" s="26">
        <f>Legeringstilägg_SEK!F130/Effektivpris_SEK!F130</f>
        <v>0.20959389479422189</v>
      </c>
    </row>
    <row r="131" spans="2:6" hidden="1" x14ac:dyDescent="0.2">
      <c r="B131" s="16">
        <v>42856</v>
      </c>
      <c r="C131" s="24">
        <f>Legeringstilägg_SEK!C131/Effektivpris_SEK!C131</f>
        <v>0.31427543574969802</v>
      </c>
      <c r="D131" s="25">
        <f>Legeringstilägg_SEK!D131/Effektivpris_SEK!D131</f>
        <v>0.28883759966433509</v>
      </c>
      <c r="E131" s="25">
        <f>Legeringstilägg_SEK!E131/Effektivpris_SEK!E131</f>
        <v>0.15685086191339281</v>
      </c>
      <c r="F131" s="26">
        <f>Legeringstilägg_SEK!F131/Effektivpris_SEK!F131</f>
        <v>0.20220082530949104</v>
      </c>
    </row>
    <row r="132" spans="2:6" hidden="1" x14ac:dyDescent="0.2">
      <c r="B132" s="16">
        <v>42887</v>
      </c>
      <c r="C132" s="24">
        <f>Legeringstilägg_SEK!C132/Effektivpris_SEK!C132</f>
        <v>0.29867654641917213</v>
      </c>
      <c r="D132" s="25">
        <f>Legeringstilägg_SEK!D132/Effektivpris_SEK!D132</f>
        <v>0.27404602198418426</v>
      </c>
      <c r="E132" s="25">
        <f>Legeringstilägg_SEK!E132/Effektivpris_SEK!E132</f>
        <v>0.15086784720436841</v>
      </c>
      <c r="F132" s="26">
        <f>Legeringstilägg_SEK!F132/Effektivpris_SEK!F132</f>
        <v>0.19600776268367065</v>
      </c>
    </row>
    <row r="133" spans="2:6" hidden="1" x14ac:dyDescent="0.2">
      <c r="B133" s="16">
        <v>42917</v>
      </c>
      <c r="C133" s="24">
        <f>Legeringstilägg_SEK!C133/Effektivpris_SEK!C133</f>
        <v>0.28678705927514447</v>
      </c>
      <c r="D133" s="25">
        <f>Legeringstilägg_SEK!D133/Effektivpris_SEK!D133</f>
        <v>0.2676856065025916</v>
      </c>
      <c r="E133" s="25">
        <f>Legeringstilägg_SEK!E133/Effektivpris_SEK!E133</f>
        <v>0.14691992220960856</v>
      </c>
      <c r="F133" s="26">
        <f>Legeringstilägg_SEK!F133/Effektivpris_SEK!F133</f>
        <v>0.19399666481378541</v>
      </c>
    </row>
    <row r="134" spans="2:6" hidden="1" x14ac:dyDescent="0.2">
      <c r="B134" s="16">
        <v>42948</v>
      </c>
      <c r="C134" s="24">
        <f>Legeringstilägg_SEK!C134/Effektivpris_SEK!C134</f>
        <v>0.27134603505073762</v>
      </c>
      <c r="D134" s="25">
        <f>Legeringstilägg_SEK!D134/Effektivpris_SEK!D134</f>
        <v>0.25163886058500645</v>
      </c>
      <c r="E134" s="25">
        <f>Legeringstilägg_SEK!E134/Effektivpris_SEK!E134</f>
        <v>0.12896601005352573</v>
      </c>
      <c r="F134" s="26">
        <f>Legeringstilägg_SEK!F134/Effektivpris_SEK!F134</f>
        <v>0.17119176907687911</v>
      </c>
    </row>
    <row r="135" spans="2:6" hidden="1" x14ac:dyDescent="0.2">
      <c r="B135" s="16">
        <v>42979</v>
      </c>
      <c r="C135" s="24">
        <f>Legeringstilägg_SEK!C135/Effektivpris_SEK!C135</f>
        <v>0.27461780338431574</v>
      </c>
      <c r="D135" s="25">
        <f>Legeringstilägg_SEK!D135/Effektivpris_SEK!D135</f>
        <v>0.25057940359074032</v>
      </c>
      <c r="E135" s="25">
        <f>Legeringstilägg_SEK!E135/Effektivpris_SEK!E135</f>
        <v>0.12061676734257114</v>
      </c>
      <c r="F135" s="26">
        <f>Legeringstilägg_SEK!F135/Effektivpris_SEK!F135</f>
        <v>0.15746658919233003</v>
      </c>
    </row>
    <row r="136" spans="2:6" hidden="1" x14ac:dyDescent="0.2">
      <c r="B136" s="16">
        <v>43009</v>
      </c>
      <c r="C136" s="24">
        <f>Legeringstilägg_SEK!C136/Effektivpris_SEK!C136</f>
        <v>0.29586427723581854</v>
      </c>
      <c r="D136" s="25">
        <f>Legeringstilägg_SEK!D136/Effektivpris_SEK!D136</f>
        <v>0.27238296481972152</v>
      </c>
      <c r="E136" s="25">
        <f>Legeringstilägg_SEK!E136/Effektivpris_SEK!E136</f>
        <v>0.13047953696463396</v>
      </c>
      <c r="F136" s="26">
        <f>Legeringstilägg_SEK!F136/Effektivpris_SEK!F136</f>
        <v>0.16881627973631411</v>
      </c>
    </row>
    <row r="137" spans="2:6" hidden="1" x14ac:dyDescent="0.2">
      <c r="B137" s="16">
        <v>43040</v>
      </c>
      <c r="C137" s="24">
        <f>Legeringstilägg_SEK!C137/Effektivpris_SEK!C137</f>
        <v>0.29243502415516842</v>
      </c>
      <c r="D137" s="25">
        <f>Legeringstilägg_SEK!D137/Effektivpris_SEK!D137</f>
        <v>0.270588651567789</v>
      </c>
      <c r="E137" s="25">
        <f>Legeringstilägg_SEK!E137/Effektivpris_SEK!E137</f>
        <v>0.13505782510393505</v>
      </c>
      <c r="F137" s="26">
        <f>Legeringstilägg_SEK!F137/Effektivpris_SEK!F137</f>
        <v>0.18240766845221312</v>
      </c>
    </row>
    <row r="138" spans="2:6" hidden="1" x14ac:dyDescent="0.2">
      <c r="B138" s="16">
        <v>43070</v>
      </c>
      <c r="C138" s="24">
        <f>Legeringstilägg_SEK!C138/Effektivpris_SEK!C138</f>
        <v>0.31200057274067949</v>
      </c>
      <c r="D138" s="25">
        <f>Legeringstilägg_SEK!D138/Effektivpris_SEK!D138</f>
        <v>0.29016206743163081</v>
      </c>
      <c r="E138" s="25">
        <f>Legeringstilägg_SEK!E138/Effektivpris_SEK!E138</f>
        <v>0.13726937269372694</v>
      </c>
      <c r="F138" s="26">
        <f>Legeringstilägg_SEK!F138/Effektivpris_SEK!F138</f>
        <v>0.1856220162875597</v>
      </c>
    </row>
    <row r="139" spans="2:6" hidden="1" x14ac:dyDescent="0.2">
      <c r="B139" s="16">
        <v>43101</v>
      </c>
      <c r="C139" s="24">
        <f>Legeringstilägg_SEK!C139/Effektivpris_SEK!C139</f>
        <v>0.30726943249160238</v>
      </c>
      <c r="D139" s="25">
        <f>Legeringstilägg_SEK!D139/Effektivpris_SEK!D139</f>
        <v>0.28264996751592336</v>
      </c>
      <c r="E139" s="25">
        <f>Legeringstilägg_SEK!E139/Effektivpris_SEK!E139</f>
        <v>0.13765122455001474</v>
      </c>
      <c r="F139" s="26">
        <f>Legeringstilägg_SEK!F139/Effektivpris_SEK!F139</f>
        <v>0.18812989921612541</v>
      </c>
    </row>
    <row r="140" spans="2:6" hidden="1" x14ac:dyDescent="0.2">
      <c r="B140" s="16">
        <v>43132</v>
      </c>
      <c r="C140" s="24">
        <f>Legeringstilägg_SEK!C140/Effektivpris_SEK!C140</f>
        <v>0.31858408847526526</v>
      </c>
      <c r="D140" s="25">
        <f>Legeringstilägg_SEK!D140/Effektivpris_SEK!D140</f>
        <v>0.28485737045985693</v>
      </c>
      <c r="E140" s="25">
        <f>Legeringstilägg_SEK!E140/Effektivpris_SEK!E140</f>
        <v>0.13343217197924387</v>
      </c>
      <c r="F140" s="26">
        <f>Legeringstilägg_SEK!F140/Effektivpris_SEK!F140</f>
        <v>0.1773049645390071</v>
      </c>
    </row>
    <row r="141" spans="2:6" hidden="1" x14ac:dyDescent="0.2">
      <c r="B141" s="16">
        <v>43160</v>
      </c>
      <c r="C141" s="24">
        <f>Legeringstilägg_SEK!C141/Effektivpris_SEK!C141</f>
        <v>0.33083859065950644</v>
      </c>
      <c r="D141" s="25">
        <f>Legeringstilägg_SEK!D141/Effektivpris_SEK!D141</f>
        <v>0.29062635312477103</v>
      </c>
      <c r="E141" s="25">
        <f>Legeringstilägg_SEK!E141/Effektivpris_SEK!E141</f>
        <v>0.13471502590673576</v>
      </c>
      <c r="F141" s="26">
        <f>Legeringstilägg_SEK!F141/Effektivpris_SEK!F141</f>
        <v>0.17402449444602677</v>
      </c>
    </row>
    <row r="142" spans="2:6" hidden="1" x14ac:dyDescent="0.2">
      <c r="B142" s="16">
        <v>43191</v>
      </c>
      <c r="C142" s="24">
        <f>Legeringstilägg_SEK!C142/Effektivpris_SEK!C142</f>
        <v>0.34422565624208279</v>
      </c>
      <c r="D142" s="25">
        <f>Legeringstilägg_SEK!D142/Effektivpris_SEK!D142</f>
        <v>0.30412914265730157</v>
      </c>
      <c r="E142" s="25">
        <f>Legeringstilägg_SEK!E142/Effektivpris_SEK!E142</f>
        <v>0.14446721311475408</v>
      </c>
      <c r="F142" s="26">
        <f>Legeringstilägg_SEK!F142/Effektivpris_SEK!F142</f>
        <v>0.1876750700280112</v>
      </c>
    </row>
    <row r="143" spans="2:6" hidden="1" x14ac:dyDescent="0.2">
      <c r="B143" s="16">
        <v>43221</v>
      </c>
      <c r="C143" s="24">
        <f>Legeringstilägg_SEK!C143/Effektivpris_SEK!C143</f>
        <v>0.35188137755102039</v>
      </c>
      <c r="D143" s="25">
        <f>Legeringstilägg_SEK!D143/Effektivpris_SEK!D143</f>
        <v>0.31921824104234531</v>
      </c>
      <c r="E143" s="25">
        <f>Legeringstilägg_SEK!E143/Effektivpris_SEK!E143</f>
        <v>0.14895165987186954</v>
      </c>
      <c r="F143" s="26">
        <f>Legeringstilägg_SEK!F143/Effektivpris_SEK!F143</f>
        <v>0.19556171983356452</v>
      </c>
    </row>
    <row r="144" spans="2:6" hidden="1" x14ac:dyDescent="0.2">
      <c r="B144" s="16">
        <v>43252</v>
      </c>
      <c r="C144" s="24">
        <f>Legeringstilägg_SEK!C144/Effektivpris_SEK!C144</f>
        <v>0.36165344722391701</v>
      </c>
      <c r="D144" s="25">
        <f>Legeringstilägg_SEK!D144/Effektivpris_SEK!D144</f>
        <v>0.32967260671363446</v>
      </c>
      <c r="E144" s="25">
        <f>Legeringstilägg_SEK!E144/Effektivpris_SEK!E144</f>
        <v>0.15983901106798903</v>
      </c>
      <c r="F144" s="26">
        <f>Legeringstilägg_SEK!F144/Effektivpris_SEK!F144</f>
        <v>0.20482588428845627</v>
      </c>
    </row>
    <row r="145" spans="2:6" hidden="1" x14ac:dyDescent="0.2">
      <c r="B145" s="16">
        <v>43282</v>
      </c>
      <c r="C145" s="24">
        <f>Legeringstilägg_SEK!C145/Effektivpris_SEK!C145</f>
        <v>0.37171595856478007</v>
      </c>
      <c r="D145" s="25">
        <f>Legeringstilägg_SEK!D145/Effektivpris_SEK!D145</f>
        <v>0.34288035750558599</v>
      </c>
      <c r="E145" s="25">
        <f>Legeringstilägg_SEK!E145/Effektivpris_SEK!E145</f>
        <v>0.16200716845878138</v>
      </c>
      <c r="F145" s="26">
        <f>Legeringstilägg_SEK!F145/Effektivpris_SEK!F145</f>
        <v>0.20613194634546947</v>
      </c>
    </row>
    <row r="146" spans="2:6" hidden="1" x14ac:dyDescent="0.2">
      <c r="B146" s="16">
        <v>43313</v>
      </c>
      <c r="C146" s="24">
        <f>Legeringstilägg_SEK!C146/Effektivpris_SEK!C146</f>
        <v>0.36320754716981135</v>
      </c>
      <c r="D146" s="25">
        <f>Legeringstilägg_SEK!D146/Effektivpris_SEK!D146</f>
        <v>0.33613790272932481</v>
      </c>
      <c r="E146" s="25">
        <f>Legeringstilägg_SEK!E146/Effektivpris_SEK!E146</f>
        <v>0.16200716845878138</v>
      </c>
      <c r="F146" s="26">
        <f>Legeringstilägg_SEK!F146/Effektivpris_SEK!F146</f>
        <v>0.20721705850191363</v>
      </c>
    </row>
    <row r="147" spans="2:6" hidden="1" x14ac:dyDescent="0.2">
      <c r="B147" s="16">
        <v>43344</v>
      </c>
      <c r="C147" s="24">
        <f>Legeringstilägg_SEK!C147/Effektivpris_SEK!C147</f>
        <v>0.36106870229007632</v>
      </c>
      <c r="D147" s="25">
        <f>Legeringstilägg_SEK!D147/Effektivpris_SEK!D147</f>
        <v>0.32772236076475475</v>
      </c>
      <c r="E147" s="25">
        <f>Legeringstilägg_SEK!E147/Effektivpris_SEK!E147</f>
        <v>0.16272740295086663</v>
      </c>
      <c r="F147" s="26">
        <f>Legeringstilägg_SEK!F147/Effektivpris_SEK!F147</f>
        <v>0.20482588428845627</v>
      </c>
    </row>
    <row r="148" spans="2:6" hidden="1" x14ac:dyDescent="0.2">
      <c r="B148" s="16">
        <v>43374</v>
      </c>
      <c r="C148" s="24">
        <f>Legeringstilägg_SEK!C148/Effektivpris_SEK!C148</f>
        <v>0.3596386266756908</v>
      </c>
      <c r="D148" s="25">
        <f>Legeringstilägg_SEK!D148/Effektivpris_SEK!D148</f>
        <v>0.32782286570358776</v>
      </c>
      <c r="E148" s="25">
        <f>Legeringstilägg_SEK!E148/Effektivpris_SEK!E148</f>
        <v>0.16020114942528735</v>
      </c>
      <c r="F148" s="26">
        <f>Legeringstilägg_SEK!F148/Effektivpris_SEK!F148</f>
        <v>0.20373421197144426</v>
      </c>
    </row>
    <row r="149" spans="2:6" hidden="1" x14ac:dyDescent="0.2">
      <c r="B149" s="16">
        <v>43405</v>
      </c>
      <c r="C149" s="24">
        <f>Legeringstilägg_SEK!C149/Effektivpris_SEK!C149</f>
        <v>0.3566265060240964</v>
      </c>
      <c r="D149" s="25">
        <f>Legeringstilägg_SEK!D149/Effektivpris_SEK!D149</f>
        <v>0.325255669186305</v>
      </c>
      <c r="E149" s="25">
        <f>Legeringstilägg_SEK!E149/Effektivpris_SEK!E149</f>
        <v>0.15709658421672557</v>
      </c>
      <c r="F149" s="26">
        <f>Legeringstilägg_SEK!F149/Effektivpris_SEK!F149</f>
        <v>0.19667590027700829</v>
      </c>
    </row>
    <row r="150" spans="2:6" hidden="1" x14ac:dyDescent="0.2">
      <c r="B150" s="16">
        <v>43435</v>
      </c>
      <c r="C150" s="24">
        <f>Legeringstilägg_SEK!C150/Effektivpris_SEK!C150</f>
        <v>0.34983766233766228</v>
      </c>
      <c r="D150" s="25">
        <f>Legeringstilägg_SEK!D150/Effektivpris_SEK!D150</f>
        <v>0.3170567056705671</v>
      </c>
      <c r="E150" s="25">
        <f>Legeringstilägg_SEK!E150/Effektivpris_SEK!E150</f>
        <v>0.15498154981549817</v>
      </c>
      <c r="F150" s="26">
        <f>Legeringstilägg_SEK!F150/Effektivpris_SEK!F150</f>
        <v>0.19778699861687415</v>
      </c>
    </row>
    <row r="151" spans="2:6" x14ac:dyDescent="0.2">
      <c r="B151" s="16">
        <v>43466</v>
      </c>
      <c r="C151" s="24">
        <f>Legeringstilägg_SEK!C151/Effektivpris_SEK!C151</f>
        <v>0.33659102203080998</v>
      </c>
      <c r="D151" s="25">
        <f>Legeringstilägg_SEK!D151/Effektivpris_SEK!D151</f>
        <v>0.30165669581224114</v>
      </c>
      <c r="E151" s="25">
        <f>Legeringstilägg_SEK!E151/Effektivpris_SEK!E151</f>
        <v>0.14793868135139157</v>
      </c>
      <c r="F151" s="26">
        <f>Legeringstilägg_SEK!F151/Effektivpris_SEK!F151</f>
        <v>0.1906223834775328</v>
      </c>
    </row>
    <row r="152" spans="2:6" x14ac:dyDescent="0.2">
      <c r="B152" s="16">
        <v>43497</v>
      </c>
      <c r="C152" s="24">
        <f>Legeringstilägg_SEK!C152/Effektivpris_SEK!C152</f>
        <v>0.33430431802604527</v>
      </c>
      <c r="D152" s="25">
        <f>Legeringstilägg_SEK!D152/Effektivpris_SEK!D152</f>
        <v>0.30019074868860279</v>
      </c>
      <c r="E152" s="25">
        <f>Legeringstilägg_SEK!E152/Effektivpris_SEK!E152</f>
        <v>0.13857959674992476</v>
      </c>
      <c r="F152" s="26">
        <f>Legeringstilägg_SEK!F152/Effektivpris_SEK!F152</f>
        <v>0.17637034933257598</v>
      </c>
    </row>
    <row r="153" spans="2:6" x14ac:dyDescent="0.2">
      <c r="B153" s="16">
        <v>43525</v>
      </c>
      <c r="C153" s="24">
        <f>Legeringstilägg_SEK!C153/Effektivpris_SEK!C153</f>
        <v>0.35432940003323915</v>
      </c>
      <c r="D153" s="25">
        <f>Legeringstilägg_SEK!D153/Effektivpris_SEK!D153</f>
        <v>0.32357686102788658</v>
      </c>
      <c r="E153" s="25">
        <f>Legeringstilägg_SEK!E153/Effektivpris_SEK!E153</f>
        <v>0.14462871656955026</v>
      </c>
      <c r="F153" s="26">
        <f>Legeringstilägg_SEK!F153/Effektivpris_SEK!F153</f>
        <v>0.18355855855855857</v>
      </c>
    </row>
    <row r="154" spans="2:6" x14ac:dyDescent="0.2">
      <c r="B154" s="16">
        <v>43556</v>
      </c>
      <c r="C154" s="24">
        <f>Legeringstilägg_SEK!C154/Effektivpris_SEK!C154</f>
        <v>0.37089803105490637</v>
      </c>
      <c r="D154" s="25">
        <f>Legeringstilägg_SEK!D154/Effektivpris_SEK!D154</f>
        <v>0.33841668535546082</v>
      </c>
      <c r="E154" s="25">
        <f>Legeringstilägg_SEK!E154/Effektivpris_SEK!E154</f>
        <v>0.14784245583550537</v>
      </c>
      <c r="F154" s="26">
        <f>Legeringstilägg_SEK!F154/Effektivpris_SEK!F154</f>
        <v>0.18903803131991051</v>
      </c>
    </row>
    <row r="155" spans="2:6" x14ac:dyDescent="0.2">
      <c r="B155" s="16">
        <v>43586</v>
      </c>
      <c r="C155" s="24">
        <f>Legeringstilägg_SEK!C155/Effektivpris_SEK!C155</f>
        <v>0.37069655724579659</v>
      </c>
      <c r="D155" s="25">
        <f>Legeringstilägg_SEK!D155/Effektivpris_SEK!D155</f>
        <v>0.33915770609318996</v>
      </c>
      <c r="E155" s="25">
        <f>Legeringstilägg_SEK!E155/Effektivpris_SEK!E155</f>
        <v>0.14968935124981936</v>
      </c>
      <c r="F155" s="26">
        <f>Legeringstilägg_SEK!F155/Effektivpris_SEK!F155</f>
        <v>0.19242550821498192</v>
      </c>
    </row>
    <row r="156" spans="2:6" x14ac:dyDescent="0.2">
      <c r="B156" s="16">
        <v>43617</v>
      </c>
      <c r="C156" s="24">
        <f>Legeringstilägg_SEK!C156/Effektivpris_SEK!C156</f>
        <v>0.36289418921082123</v>
      </c>
      <c r="D156" s="25">
        <f>Legeringstilägg_SEK!D156/Effektivpris_SEK!D156</f>
        <v>0.33019713261648748</v>
      </c>
      <c r="E156" s="25">
        <f>Legeringstilägg_SEK!E156/Effektivpris_SEK!E156</f>
        <v>0.14917915774446824</v>
      </c>
      <c r="F156" s="26">
        <f>Legeringstilägg_SEK!F156/Effektivpris_SEK!F156</f>
        <v>0.16208727776495033</v>
      </c>
    </row>
    <row r="157" spans="2:6" x14ac:dyDescent="0.2">
      <c r="B157" s="16">
        <v>43647</v>
      </c>
      <c r="C157" s="24">
        <f>Legeringstilägg_SEK!C157/Effektivpris_SEK!C157</f>
        <v>0.35971685971685974</v>
      </c>
      <c r="D157" s="25">
        <f>Legeringstilägg_SEK!D157/Effektivpris_SEK!D157</f>
        <v>0.32718271827182716</v>
      </c>
      <c r="E157" s="25">
        <f>Legeringstilägg_SEK!E157/Effektivpris_SEK!E157</f>
        <v>0.14808461978273296</v>
      </c>
      <c r="F157" s="26">
        <f>Legeringstilägg_SEK!F157/Effektivpris_SEK!F157</f>
        <v>0.16170016170016172</v>
      </c>
    </row>
    <row r="158" spans="2:6" x14ac:dyDescent="0.2">
      <c r="B158" s="16">
        <v>43678</v>
      </c>
      <c r="C158" s="24">
        <f>Legeringstilägg_SEK!C158/Effektivpris_SEK!C158</f>
        <v>0.36033429765348768</v>
      </c>
      <c r="D158" s="25">
        <f>Legeringstilägg_SEK!D158/Effektivpris_SEK!D158</f>
        <v>0.32808988764044944</v>
      </c>
      <c r="E158" s="25">
        <f>Legeringstilägg_SEK!E158/Effektivpris_SEK!E158</f>
        <v>0.13972286374133949</v>
      </c>
      <c r="F158" s="26">
        <f>Legeringstilägg_SEK!F158/Effektivpris_SEK!F158</f>
        <v>0.14912075029308325</v>
      </c>
    </row>
    <row r="159" spans="2:6" x14ac:dyDescent="0.2">
      <c r="B159" s="16">
        <v>43709</v>
      </c>
      <c r="C159" s="24">
        <f>Legeringstilägg_SEK!C159/Effektivpris_SEK!C159</f>
        <v>0.38740957364937667</v>
      </c>
      <c r="D159" s="25">
        <f>Legeringstilägg_SEK!D159/Effektivpris_SEK!D159</f>
        <v>0.35698924731182796</v>
      </c>
      <c r="E159" s="25">
        <f>Legeringstilägg_SEK!E159/Effektivpris_SEK!E159</f>
        <v>0.14330889751329595</v>
      </c>
      <c r="F159" s="26">
        <f>Legeringstilägg_SEK!F159/Effektivpris_SEK!F159</f>
        <v>0.14852182074143597</v>
      </c>
    </row>
    <row r="160" spans="2:6" x14ac:dyDescent="0.2">
      <c r="B160" s="16">
        <v>43739</v>
      </c>
      <c r="C160" s="24">
        <f>Legeringstilägg_SEK!C160/Effektivpris_SEK!C160</f>
        <v>0.43109595411564094</v>
      </c>
      <c r="D160" s="25">
        <f>Legeringstilägg_SEK!D160/Effektivpris_SEK!D160</f>
        <v>0.42071785552021812</v>
      </c>
      <c r="E160" s="25">
        <f>Legeringstilägg_SEK!E160/Effektivpris_SEK!E160</f>
        <v>0.15860131127068372</v>
      </c>
      <c r="F160" s="26">
        <f>Legeringstilägg_SEK!F160/Effektivpris_SEK!F160</f>
        <v>0.14548022598870056</v>
      </c>
    </row>
    <row r="161" spans="2:6" x14ac:dyDescent="0.2">
      <c r="B161" s="16">
        <v>43770</v>
      </c>
      <c r="C161" s="24">
        <f>Legeringstilägg_SEK!C161/Effektivpris_SEK!C161</f>
        <v>0.44241461477362987</v>
      </c>
      <c r="D161" s="25">
        <f>Legeringstilägg_SEK!D161/Effektivpris_SEK!D161</f>
        <v>0.42690459849004803</v>
      </c>
      <c r="E161" s="25">
        <f>Legeringstilägg_SEK!E161/Effektivpris_SEK!E161</f>
        <v>0.15862723390795505</v>
      </c>
      <c r="F161" s="26">
        <f>Legeringstilägg_SEK!F161/Effektivpris_SEK!F161</f>
        <v>0.14204679744741194</v>
      </c>
    </row>
    <row r="162" spans="2:6" x14ac:dyDescent="0.2">
      <c r="B162" s="16">
        <v>43800</v>
      </c>
      <c r="C162" s="24">
        <f>Legeringstilägg_SEK!C162/Effektivpris_SEK!C162</f>
        <v>0.41421895861148195</v>
      </c>
      <c r="D162" s="25">
        <f>Legeringstilägg_SEK!D162/Effektivpris_SEK!D162</f>
        <v>0.40752128666035953</v>
      </c>
      <c r="E162" s="25">
        <f>Legeringstilägg_SEK!E162/Effektivpris_SEK!E162</f>
        <v>0.15097350781998084</v>
      </c>
      <c r="F162" s="26">
        <f>Legeringstilägg_SEK!F162/Effektivpris_SEK!F162</f>
        <v>0.14123491838183108</v>
      </c>
    </row>
    <row r="163" spans="2:6" x14ac:dyDescent="0.2">
      <c r="B163" s="16">
        <v>43831</v>
      </c>
      <c r="C163" s="24">
        <f>Legeringstilägg_SEK!C163/Effektivpris_SEK!C163</f>
        <v>0.39291436709987537</v>
      </c>
      <c r="D163" s="25">
        <f>Legeringstilägg_SEK!D163/Effektivpris_SEK!D163</f>
        <v>0.3838742393509128</v>
      </c>
      <c r="E163" s="25">
        <f>Legeringstilägg_SEK!E163/Effektivpris_SEK!E163</f>
        <v>0.14879685709608773</v>
      </c>
      <c r="F163" s="26">
        <f>Legeringstilägg_SEK!F163/Effektivpris_SEK!F163</f>
        <v>0.14184397163120566</v>
      </c>
    </row>
    <row r="164" spans="2:6" x14ac:dyDescent="0.2">
      <c r="B164" s="16">
        <v>43862</v>
      </c>
      <c r="C164" s="24">
        <f>Legeringstilägg_SEK!C164/Effektivpris_SEK!C164</f>
        <v>0.39420856279978678</v>
      </c>
      <c r="D164" s="25">
        <f>Legeringstilägg_SEK!D164/Effektivpris_SEK!D164</f>
        <v>0.38496583143507968</v>
      </c>
      <c r="E164" s="25">
        <f>Legeringstilägg_SEK!E164/Effektivpris_SEK!E164</f>
        <v>0.14935383608702765</v>
      </c>
      <c r="F164" s="26">
        <f>Legeringstilägg_SEK!F164/Effektivpris_SEK!F164</f>
        <v>0.14285714285714285</v>
      </c>
    </row>
    <row r="165" spans="2:6" x14ac:dyDescent="0.2">
      <c r="B165" s="16">
        <v>43891</v>
      </c>
      <c r="C165" s="24">
        <f>Legeringstilägg_SEK!C165/Effektivpris_SEK!C165</f>
        <v>0.39119101605041867</v>
      </c>
      <c r="D165" s="25">
        <f>Legeringstilägg_SEK!D165/Effektivpris_SEK!D165</f>
        <v>0.3730973633971415</v>
      </c>
      <c r="E165" s="25">
        <f>Legeringstilägg_SEK!E165/Effektivpris_SEK!E165</f>
        <v>0.15042397111441502</v>
      </c>
      <c r="F165" s="26">
        <f>Legeringstilägg_SEK!F165/Effektivpris_SEK!F165</f>
        <v>0.1405843079691273</v>
      </c>
    </row>
    <row r="166" spans="2:6" x14ac:dyDescent="0.2">
      <c r="B166" s="16">
        <v>43922</v>
      </c>
      <c r="C166" s="24">
        <f>Legeringstilägg_SEK!C166/Effektivpris_SEK!C166</f>
        <v>0.36392349535006141</v>
      </c>
      <c r="D166" s="25">
        <f>Legeringstilägg_SEK!D166/Effektivpris_SEK!D166</f>
        <v>0.34891905480140778</v>
      </c>
      <c r="E166" s="25">
        <f>Legeringstilägg_SEK!E166/Effektivpris_SEK!E166</f>
        <v>0.14067373674360573</v>
      </c>
      <c r="F166" s="26">
        <f>Legeringstilägg_SEK!F166/Effektivpris_SEK!F166</f>
        <v>0.13470216606498195</v>
      </c>
    </row>
    <row r="167" spans="2:6" x14ac:dyDescent="0.2">
      <c r="B167" s="16">
        <v>43952</v>
      </c>
      <c r="C167" s="24">
        <f>Legeringstilägg_SEK!C167/Effektivpris_SEK!C167</f>
        <v>0.35909902583051928</v>
      </c>
      <c r="D167" s="25">
        <f>Legeringstilägg_SEK!D167/Effektivpris_SEK!D167</f>
        <v>0.35123490807073793</v>
      </c>
      <c r="E167" s="25">
        <f>Legeringstilägg_SEK!E167/Effektivpris_SEK!E167</f>
        <v>0.14646425528619006</v>
      </c>
      <c r="F167" s="26">
        <f>Legeringstilägg_SEK!F167/Effektivpris_SEK!F167</f>
        <v>0.14521341803187338</v>
      </c>
    </row>
    <row r="168" spans="2:6" x14ac:dyDescent="0.2">
      <c r="B168" s="16">
        <v>43983</v>
      </c>
      <c r="C168" s="24">
        <f>Legeringstilägg_SEK!C168/Effektivpris_SEK!C168</f>
        <v>0.38230232768770944</v>
      </c>
      <c r="D168" s="25">
        <f>Legeringstilägg_SEK!D168/Effektivpris_SEK!D168</f>
        <v>0.3798268195647086</v>
      </c>
      <c r="E168" s="25">
        <f>Legeringstilägg_SEK!E168/Effektivpris_SEK!E168</f>
        <v>0.1481148455909711</v>
      </c>
      <c r="F168" s="26">
        <f>Legeringstilägg_SEK!F168/Effektivpris_SEK!F168</f>
        <v>0.13334968522606491</v>
      </c>
    </row>
    <row r="169" spans="2:6" x14ac:dyDescent="0.2">
      <c r="B169" s="16">
        <v>44013</v>
      </c>
      <c r="C169" s="24">
        <f>Legeringstilägg_SEK!C169/Effektivpris_SEK!C169</f>
        <v>0.37177597641857035</v>
      </c>
      <c r="D169" s="25">
        <f>Legeringstilägg_SEK!D169/Effektivpris_SEK!D169</f>
        <v>0.3738514045681281</v>
      </c>
      <c r="E169" s="25">
        <f>Legeringstilägg_SEK!E169/Effektivpris_SEK!E169</f>
        <v>0.14274570982839313</v>
      </c>
      <c r="F169" s="26">
        <f>Legeringstilägg_SEK!F169/Effektivpris_SEK!F169</f>
        <v>0.12882679268543248</v>
      </c>
    </row>
    <row r="170" spans="2:6" x14ac:dyDescent="0.2">
      <c r="B170" s="16">
        <v>44044</v>
      </c>
      <c r="C170" s="24">
        <f>Legeringstilägg_SEK!C170/Effektivpris_SEK!C170</f>
        <v>0.36889250814332247</v>
      </c>
      <c r="D170" s="25">
        <f>Legeringstilägg_SEK!D170/Effektivpris_SEK!D170</f>
        <v>0.37460667086217742</v>
      </c>
      <c r="E170" s="25">
        <f>Legeringstilägg_SEK!E170/Effektivpris_SEK!E170</f>
        <v>0.13991453927906211</v>
      </c>
      <c r="F170" s="26">
        <f>Legeringstilägg_SEK!F170/Effektivpris_SEK!F170</f>
        <v>0.12575517020969504</v>
      </c>
    </row>
    <row r="171" spans="2:6" x14ac:dyDescent="0.2">
      <c r="B171" s="16">
        <v>44075</v>
      </c>
      <c r="C171" s="24">
        <f>Legeringstilägg_SEK!C171/Effektivpris_SEK!C171</f>
        <v>0.37863106459928436</v>
      </c>
      <c r="D171" s="25">
        <f>Legeringstilägg_SEK!D171/Effektivpris_SEK!D171</f>
        <v>0.38616683108626543</v>
      </c>
      <c r="E171" s="25">
        <f>Legeringstilägg_SEK!E171/Effektivpris_SEK!E171</f>
        <v>0.13408657558423548</v>
      </c>
      <c r="F171" s="26">
        <f>Legeringstilägg_SEK!F171/Effektivpris_SEK!F171</f>
        <v>0.13102062255920705</v>
      </c>
    </row>
    <row r="172" spans="2:6" x14ac:dyDescent="0.2">
      <c r="B172" s="16">
        <v>44105</v>
      </c>
      <c r="C172" s="24">
        <f>Legeringstilägg_SEK!C172/Effektivpris_SEK!C172</f>
        <v>0.39776951672862454</v>
      </c>
      <c r="D172" s="25">
        <f>Legeringstilägg_SEK!D172/Effektivpris_SEK!D172</f>
        <v>0.40287788919328671</v>
      </c>
      <c r="E172" s="25">
        <f>Legeringstilägg_SEK!E172/Effektivpris_SEK!E172</f>
        <v>0.13841412160268982</v>
      </c>
      <c r="F172" s="26">
        <f>Legeringstilägg_SEK!F172/Effektivpris_SEK!F172</f>
        <v>0.13400700987755473</v>
      </c>
    </row>
    <row r="173" spans="2:6" x14ac:dyDescent="0.2">
      <c r="B173" s="16">
        <v>44136</v>
      </c>
      <c r="C173" s="24">
        <f>Legeringstilägg_SEK!C173/Effektivpris_SEK!C173</f>
        <v>0.39979993331110369</v>
      </c>
      <c r="D173" s="25">
        <f>Legeringstilägg_SEK!D173/Effektivpris_SEK!D173</f>
        <v>0.40335397453955935</v>
      </c>
      <c r="E173" s="25">
        <f>Legeringstilägg_SEK!E173/Effektivpris_SEK!E173</f>
        <v>0.14068807054586099</v>
      </c>
      <c r="F173" s="26">
        <f>Legeringstilägg_SEK!F173/Effektivpris_SEK!F173</f>
        <v>0.13642450239440773</v>
      </c>
    </row>
    <row r="174" spans="2:6" x14ac:dyDescent="0.2">
      <c r="B174" s="16">
        <v>44166</v>
      </c>
      <c r="C174" s="24">
        <f>Legeringstilägg_SEK!C174/Effektivpris_SEK!C174</f>
        <v>0.39859791466495859</v>
      </c>
      <c r="D174" s="25">
        <f>Legeringstilägg_SEK!D174/Effektivpris_SEK!D174</f>
        <v>0.39923818288723573</v>
      </c>
      <c r="E174" s="25">
        <f>Legeringstilägg_SEK!E174/Effektivpris_SEK!E174</f>
        <v>0.13745004900851995</v>
      </c>
      <c r="F174" s="26">
        <f>Legeringstilägg_SEK!F174/Effektivpris_SEK!F174</f>
        <v>0.12841559563667782</v>
      </c>
    </row>
    <row r="175" spans="2:6" x14ac:dyDescent="0.2">
      <c r="B175" s="16">
        <v>44197</v>
      </c>
      <c r="C175" s="24">
        <f>Legeringstilägg_SEK!C175/Effektivpris_SEK!C175</f>
        <v>0.39304545377481642</v>
      </c>
      <c r="D175" s="25">
        <f>Legeringstilägg_SEK!D175/Effektivpris_SEK!D175</f>
        <v>0.38640841225758976</v>
      </c>
      <c r="E175" s="25">
        <f>Legeringstilägg_SEK!E175/Effektivpris_SEK!E175</f>
        <v>0.13798099211868334</v>
      </c>
      <c r="F175" s="26">
        <f>Legeringstilägg_SEK!F175/Effektivpris_SEK!F175</f>
        <v>0.13145442470529636</v>
      </c>
    </row>
    <row r="176" spans="2:6" x14ac:dyDescent="0.2">
      <c r="B176" s="16">
        <v>44228</v>
      </c>
      <c r="C176" s="24">
        <f>Legeringstilägg_SEK!C176/Effektivpris_SEK!C176</f>
        <v>0.40556247405562468</v>
      </c>
      <c r="D176" s="25">
        <f>Legeringstilägg_SEK!D176/Effektivpris_SEK!D176</f>
        <v>0.40167577076196648</v>
      </c>
      <c r="E176" s="25">
        <f>Legeringstilägg_SEK!E176/Effektivpris_SEK!E176</f>
        <v>0.14985426073041092</v>
      </c>
      <c r="F176" s="26">
        <f>Legeringstilägg_SEK!F176/Effektivpris_SEK!F176</f>
        <v>0.14464406156110124</v>
      </c>
    </row>
    <row r="177" spans="2:6" x14ac:dyDescent="0.2">
      <c r="B177" s="16">
        <v>44256</v>
      </c>
      <c r="C177" s="24">
        <f>Legeringstilägg_SEK!C177/Effektivpris_SEK!C177</f>
        <v>0.39702110426135079</v>
      </c>
      <c r="D177" s="25">
        <f>Legeringstilägg_SEK!D177/Effektivpris_SEK!D177</f>
        <v>0.37918441874619596</v>
      </c>
      <c r="E177" s="25">
        <f>Legeringstilägg_SEK!E177/Effektivpris_SEK!E177</f>
        <v>0.16407929304991642</v>
      </c>
      <c r="F177" s="26">
        <f>Legeringstilägg_SEK!F177/Effektivpris_SEK!F177</f>
        <v>0.15464792146406495</v>
      </c>
    </row>
    <row r="178" spans="2:6" x14ac:dyDescent="0.2">
      <c r="B178" s="16">
        <v>44287</v>
      </c>
      <c r="C178" s="24">
        <f>Legeringstilägg_SEK!C178/Effektivpris_SEK!C178</f>
        <v>0.38626028895412418</v>
      </c>
      <c r="D178" s="25">
        <f>Legeringstilägg_SEK!D178/Effektivpris_SEK!D178</f>
        <v>0.36216612629303685</v>
      </c>
      <c r="E178" s="25">
        <f>Legeringstilägg_SEK!E178/Effektivpris_SEK!E178</f>
        <v>0.17295636823596458</v>
      </c>
      <c r="F178" s="26">
        <f>Legeringstilägg_SEK!F178/Effektivpris_SEK!F178</f>
        <v>0.16610210018730323</v>
      </c>
    </row>
    <row r="179" spans="2:6" x14ac:dyDescent="0.2">
      <c r="B179" s="16">
        <v>44317</v>
      </c>
      <c r="C179" s="24">
        <f>Legeringstilägg_SEK!C179/Effektivpris_SEK!C179</f>
        <v>0.36255871169760678</v>
      </c>
      <c r="D179" s="25">
        <f>Legeringstilägg_SEK!D179/Effektivpris_SEK!D179</f>
        <v>0.33560633984518984</v>
      </c>
      <c r="E179" s="25">
        <f>Legeringstilägg_SEK!E179/Effektivpris_SEK!E179</f>
        <v>0.16867973926773641</v>
      </c>
      <c r="F179" s="26">
        <f>Legeringstilägg_SEK!F179/Effektivpris_SEK!F179</f>
        <v>0.16671644465683053</v>
      </c>
    </row>
    <row r="180" spans="2:6" x14ac:dyDescent="0.2">
      <c r="B180" s="16">
        <v>44348</v>
      </c>
      <c r="C180" s="24">
        <f>Legeringstilägg_SEK!C180/Effektivpris_SEK!C180</f>
        <v>0.34119848766485844</v>
      </c>
      <c r="D180" s="25">
        <f>Legeringstilägg_SEK!D180/Effektivpris_SEK!D180</f>
        <v>0.30606400807015827</v>
      </c>
      <c r="E180" s="25">
        <f>Legeringstilägg_SEK!E180/Effektivpris_SEK!E180</f>
        <v>0.15747738817990337</v>
      </c>
      <c r="F180" s="26">
        <f>Legeringstilägg_SEK!F180/Effektivpris_SEK!F180</f>
        <v>0.16837231484609425</v>
      </c>
    </row>
    <row r="181" spans="2:6" x14ac:dyDescent="0.2">
      <c r="B181" s="16">
        <v>44378</v>
      </c>
      <c r="C181" s="24">
        <f>Legeringstilägg_SEK!C181/Effektivpris_SEK!C181</f>
        <v>0.3400315208825847</v>
      </c>
      <c r="D181" s="25">
        <f>Legeringstilägg_SEK!D181/Effektivpris_SEK!D181</f>
        <v>0.28770239128482927</v>
      </c>
      <c r="E181" s="25">
        <f>Legeringstilägg_SEK!E181/Effektivpris_SEK!E181</f>
        <v>0.15592992538351022</v>
      </c>
      <c r="F181" s="26">
        <f>Legeringstilägg_SEK!F181/Effektivpris_SEK!F181</f>
        <v>0.11819096570667102</v>
      </c>
    </row>
    <row r="182" spans="2:6" x14ac:dyDescent="0.2">
      <c r="B182" s="16">
        <v>44409</v>
      </c>
      <c r="C182" s="24">
        <f>Legeringstilägg_SEK!C182/Effektivpris_SEK!C182</f>
        <v>0.36311787072243346</v>
      </c>
      <c r="D182" s="25">
        <f>Legeringstilägg_SEK!D182/Effektivpris_SEK!D182</f>
        <v>0.30205278592375367</v>
      </c>
      <c r="E182" s="25">
        <f>Legeringstilägg_SEK!E182/Effektivpris_SEK!E182</f>
        <v>0.16666666666666663</v>
      </c>
      <c r="F182" s="26">
        <f>Legeringstilägg_SEK!F182/Effektivpris_SEK!F182</f>
        <v>0.123411732900784</v>
      </c>
    </row>
    <row r="183" spans="2:6" x14ac:dyDescent="0.2">
      <c r="B183" s="16">
        <v>44440</v>
      </c>
      <c r="C183" s="24">
        <f>Legeringstilägg_SEK!C183/Effektivpris_SEK!C183</f>
        <v>0.33154302555551246</v>
      </c>
      <c r="D183" s="25">
        <f>Legeringstilägg_SEK!D183/Effektivpris_SEK!D183</f>
        <v>0.27026035936927023</v>
      </c>
      <c r="E183" s="25">
        <f>Legeringstilägg_SEK!E183/Effektivpris_SEK!E183</f>
        <v>0.15694996185966337</v>
      </c>
      <c r="F183" s="26">
        <f>Legeringstilägg_SEK!F183/Effektivpris_SEK!F183</f>
        <v>0.12999521098281272</v>
      </c>
    </row>
    <row r="184" spans="2:6" x14ac:dyDescent="0.2">
      <c r="B184" s="16">
        <v>44470</v>
      </c>
      <c r="C184" s="24">
        <f>Legeringstilägg_SEK!C184/Effektivpris_SEK!C184</f>
        <v>0.32984481113808312</v>
      </c>
      <c r="D184" s="25">
        <f>Legeringstilägg_SEK!D184/Effektivpris_SEK!D184</f>
        <v>0.26574632278624</v>
      </c>
      <c r="E184" s="25">
        <f>Legeringstilägg_SEK!E184/Effektivpris_SEK!E184</f>
        <v>0.16209643275602334</v>
      </c>
      <c r="F184" s="26">
        <f>Legeringstilägg_SEK!F184/Effektivpris_SEK!F184</f>
        <v>0.13072373230544293</v>
      </c>
    </row>
    <row r="185" spans="2:6" x14ac:dyDescent="0.2">
      <c r="B185" s="16">
        <v>44501</v>
      </c>
      <c r="C185" s="24">
        <f>Legeringstilägg_SEK!C185/Effektivpris_SEK!C185</f>
        <v>0.31680980687627691</v>
      </c>
      <c r="D185" s="25">
        <f>Legeringstilägg_SEK!D185/Effektivpris_SEK!D185</f>
        <v>0.25477838857326862</v>
      </c>
      <c r="E185" s="25">
        <f>Legeringstilägg_SEK!E185/Effektivpris_SEK!E185</f>
        <v>0.16617675876935137</v>
      </c>
      <c r="F185" s="26">
        <f>Legeringstilägg_SEK!F185/Effektivpris_SEK!F185</f>
        <v>0.13184304146976053</v>
      </c>
    </row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Grundpris_SEK</vt:lpstr>
      <vt:lpstr>Legeringstilägg_SEK</vt:lpstr>
      <vt:lpstr>Effektivpris_SEK</vt:lpstr>
      <vt:lpstr>Legeringsandel_%</vt:lpstr>
    </vt:vector>
  </TitlesOfParts>
  <Company>Tibnor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dmkpg</dc:creator>
  <cp:lastModifiedBy>Marklund, David</cp:lastModifiedBy>
  <dcterms:created xsi:type="dcterms:W3CDTF">2009-01-22T10:43:30Z</dcterms:created>
  <dcterms:modified xsi:type="dcterms:W3CDTF">2021-11-02T19:14:06Z</dcterms:modified>
</cp:coreProperties>
</file>